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КС!$A$12:$DR$364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КС!$A:$I,КС!$5:$8</definedName>
    <definedName name="_xlnm.Print_Area" localSheetId="0">КС!$A$1:$DR$364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A354" i="1" l="1"/>
  <c r="BA346" i="1"/>
  <c r="BA336" i="1"/>
  <c r="BA330" i="1"/>
  <c r="BA322" i="1"/>
  <c r="BA303" i="1"/>
  <c r="BA283" i="1"/>
  <c r="BA267" i="1"/>
  <c r="BA253" i="1"/>
  <c r="BA247" i="1"/>
  <c r="BA232" i="1"/>
  <c r="BA230" i="1"/>
  <c r="BA217" i="1"/>
  <c r="BA212" i="1"/>
  <c r="BA211" i="1"/>
  <c r="BA209" i="1"/>
  <c r="BA200" i="1"/>
  <c r="BA191" i="1"/>
  <c r="BA180" i="1"/>
  <c r="BA144" i="1"/>
  <c r="BA140" i="1"/>
  <c r="BA132" i="1"/>
  <c r="BA119" i="1"/>
  <c r="BA102" i="1"/>
  <c r="BA98" i="1"/>
  <c r="BA90" i="1"/>
  <c r="BA87" i="1"/>
  <c r="BA77" i="1" s="1"/>
  <c r="BA72" i="1"/>
  <c r="BA64" i="1"/>
  <c r="BA53" i="1"/>
  <c r="BA49" i="1"/>
  <c r="BA47" i="1"/>
  <c r="BA43" i="1"/>
  <c r="BA38" i="1"/>
  <c r="BA37" i="1" s="1"/>
  <c r="BA31" i="1"/>
  <c r="BA28" i="1"/>
  <c r="BA14" i="1"/>
  <c r="BA12" i="1"/>
  <c r="BA205" i="1" l="1"/>
  <c r="BA364" i="1"/>
  <c r="DQ363" i="1" l="1"/>
  <c r="DQ362" i="1"/>
  <c r="DQ361" i="1"/>
  <c r="DQ360" i="1"/>
  <c r="DQ359" i="1"/>
  <c r="DQ358" i="1"/>
  <c r="DQ357" i="1"/>
  <c r="DQ356" i="1"/>
  <c r="DQ355" i="1"/>
  <c r="DO354" i="1"/>
  <c r="DM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Q354" i="1"/>
  <c r="O354" i="1"/>
  <c r="DQ353" i="1"/>
  <c r="DQ352" i="1"/>
  <c r="DQ351" i="1"/>
  <c r="DQ350" i="1"/>
  <c r="DQ349" i="1"/>
  <c r="DQ348" i="1"/>
  <c r="DQ347" i="1"/>
  <c r="DO346" i="1"/>
  <c r="DM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Q346" i="1"/>
  <c r="O346" i="1"/>
  <c r="DQ345" i="1"/>
  <c r="DQ344" i="1"/>
  <c r="DQ343" i="1"/>
  <c r="DQ342" i="1"/>
  <c r="DQ341" i="1"/>
  <c r="DQ340" i="1"/>
  <c r="DQ339" i="1"/>
  <c r="DQ338" i="1"/>
  <c r="DQ337" i="1"/>
  <c r="DO336" i="1"/>
  <c r="DM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Q336" i="1"/>
  <c r="O336" i="1"/>
  <c r="DQ335" i="1"/>
  <c r="DQ334" i="1"/>
  <c r="DQ333" i="1"/>
  <c r="DQ332" i="1"/>
  <c r="DQ331" i="1"/>
  <c r="DO330" i="1"/>
  <c r="DM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Q330" i="1"/>
  <c r="O330" i="1"/>
  <c r="DQ329" i="1"/>
  <c r="DQ328" i="1"/>
  <c r="DQ327" i="1"/>
  <c r="DQ326" i="1"/>
  <c r="DQ325" i="1"/>
  <c r="DQ324" i="1"/>
  <c r="DQ323" i="1"/>
  <c r="DO322" i="1"/>
  <c r="DM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Q322" i="1"/>
  <c r="O322" i="1"/>
  <c r="DQ321" i="1"/>
  <c r="DQ320" i="1"/>
  <c r="DQ319" i="1"/>
  <c r="DQ318" i="1"/>
  <c r="DQ317" i="1"/>
  <c r="DQ316" i="1"/>
  <c r="DQ315" i="1"/>
  <c r="DQ314" i="1"/>
  <c r="DQ313" i="1"/>
  <c r="DQ312" i="1"/>
  <c r="DQ311" i="1"/>
  <c r="DQ310" i="1"/>
  <c r="DQ309" i="1"/>
  <c r="DQ308" i="1"/>
  <c r="DQ307" i="1"/>
  <c r="DQ306" i="1"/>
  <c r="DQ305" i="1"/>
  <c r="DQ304" i="1"/>
  <c r="DO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Q303" i="1"/>
  <c r="O303" i="1"/>
  <c r="DQ302" i="1"/>
  <c r="DQ301" i="1"/>
  <c r="DQ300" i="1"/>
  <c r="DQ299" i="1"/>
  <c r="DQ298" i="1"/>
  <c r="DQ297" i="1"/>
  <c r="DQ296" i="1"/>
  <c r="CU295" i="1"/>
  <c r="CU283" i="1" s="1"/>
  <c r="DQ294" i="1"/>
  <c r="DQ293" i="1"/>
  <c r="DQ292" i="1"/>
  <c r="DQ291" i="1"/>
  <c r="DQ290" i="1"/>
  <c r="DQ289" i="1"/>
  <c r="DQ288" i="1"/>
  <c r="DQ287" i="1"/>
  <c r="DQ286" i="1"/>
  <c r="DQ285" i="1"/>
  <c r="DQ284" i="1"/>
  <c r="DO283" i="1"/>
  <c r="DM283" i="1"/>
  <c r="DK283" i="1"/>
  <c r="DI283" i="1"/>
  <c r="DG283" i="1"/>
  <c r="DE283" i="1"/>
  <c r="DC283" i="1"/>
  <c r="DA283" i="1"/>
  <c r="CY283" i="1"/>
  <c r="CW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Q283" i="1"/>
  <c r="O283" i="1"/>
  <c r="DQ282" i="1"/>
  <c r="DQ281" i="1"/>
  <c r="DQ280" i="1"/>
  <c r="DQ279" i="1"/>
  <c r="DQ278" i="1"/>
  <c r="DQ277" i="1"/>
  <c r="DQ276" i="1"/>
  <c r="DQ275" i="1"/>
  <c r="DQ274" i="1"/>
  <c r="DQ273" i="1"/>
  <c r="DQ272" i="1"/>
  <c r="DQ271" i="1"/>
  <c r="DQ270" i="1"/>
  <c r="DQ269" i="1"/>
  <c r="DQ268" i="1"/>
  <c r="DO267" i="1"/>
  <c r="DM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Q267" i="1"/>
  <c r="O267" i="1"/>
  <c r="DQ266" i="1"/>
  <c r="DQ265" i="1"/>
  <c r="DQ264" i="1"/>
  <c r="DQ263" i="1"/>
  <c r="DQ262" i="1"/>
  <c r="DQ261" i="1"/>
  <c r="DQ260" i="1"/>
  <c r="DQ259" i="1"/>
  <c r="DQ258" i="1"/>
  <c r="DQ257" i="1"/>
  <c r="DQ256" i="1"/>
  <c r="DQ255" i="1"/>
  <c r="DQ254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Q253" i="1"/>
  <c r="O253" i="1"/>
  <c r="DQ252" i="1"/>
  <c r="DQ251" i="1"/>
  <c r="DQ250" i="1"/>
  <c r="DQ249" i="1"/>
  <c r="DQ248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Q247" i="1"/>
  <c r="O247" i="1"/>
  <c r="DQ246" i="1"/>
  <c r="DQ245" i="1"/>
  <c r="DQ244" i="1"/>
  <c r="DQ243" i="1"/>
  <c r="DQ242" i="1"/>
  <c r="DQ241" i="1"/>
  <c r="DQ240" i="1"/>
  <c r="DQ239" i="1"/>
  <c r="DQ238" i="1"/>
  <c r="DQ237" i="1"/>
  <c r="DQ236" i="1"/>
  <c r="DQ235" i="1"/>
  <c r="DQ234" i="1"/>
  <c r="DQ233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Q232" i="1"/>
  <c r="O232" i="1"/>
  <c r="DQ231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Q230" i="1"/>
  <c r="O230" i="1"/>
  <c r="DQ229" i="1"/>
  <c r="DQ228" i="1"/>
  <c r="DQ227" i="1"/>
  <c r="DQ226" i="1"/>
  <c r="DQ225" i="1"/>
  <c r="DQ224" i="1"/>
  <c r="DQ223" i="1"/>
  <c r="DQ222" i="1"/>
  <c r="DQ221" i="1"/>
  <c r="DQ220" i="1"/>
  <c r="DQ219" i="1"/>
  <c r="DQ218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Q217" i="1"/>
  <c r="O217" i="1"/>
  <c r="DQ216" i="1"/>
  <c r="DQ215" i="1"/>
  <c r="DQ214" i="1"/>
  <c r="DQ213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Q212" i="1"/>
  <c r="O212" i="1"/>
  <c r="DQ211" i="1"/>
  <c r="BK210" i="1"/>
  <c r="DQ210" i="1" s="1"/>
  <c r="BK209" i="1"/>
  <c r="DQ208" i="1"/>
  <c r="DQ207" i="1"/>
  <c r="DQ206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I205" i="1"/>
  <c r="BG205" i="1"/>
  <c r="BE205" i="1"/>
  <c r="BC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Q205" i="1"/>
  <c r="O205" i="1"/>
  <c r="DQ204" i="1"/>
  <c r="DQ203" i="1"/>
  <c r="DQ202" i="1"/>
  <c r="DQ201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Q200" i="1"/>
  <c r="O200" i="1"/>
  <c r="BK199" i="1"/>
  <c r="DQ199" i="1" s="1"/>
  <c r="BK198" i="1"/>
  <c r="DQ198" i="1" s="1"/>
  <c r="DQ197" i="1"/>
  <c r="BK196" i="1"/>
  <c r="BK195" i="1"/>
  <c r="DQ194" i="1"/>
  <c r="BK193" i="1"/>
  <c r="DQ193" i="1" s="1"/>
  <c r="DQ192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I191" i="1"/>
  <c r="BG191" i="1"/>
  <c r="BE191" i="1"/>
  <c r="BC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S364" i="1" s="1"/>
  <c r="Q191" i="1"/>
  <c r="O191" i="1"/>
  <c r="DQ190" i="1"/>
  <c r="DQ189" i="1"/>
  <c r="DQ188" i="1"/>
  <c r="DQ187" i="1"/>
  <c r="DQ186" i="1"/>
  <c r="DQ185" i="1"/>
  <c r="DQ184" i="1"/>
  <c r="DQ183" i="1"/>
  <c r="DQ182" i="1"/>
  <c r="DQ181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Q180" i="1"/>
  <c r="O180" i="1"/>
  <c r="DQ179" i="1"/>
  <c r="DQ178" i="1"/>
  <c r="DQ177" i="1"/>
  <c r="DQ176" i="1"/>
  <c r="DQ175" i="1"/>
  <c r="DQ174" i="1"/>
  <c r="DQ173" i="1"/>
  <c r="DQ172" i="1"/>
  <c r="DQ171" i="1"/>
  <c r="DQ170" i="1"/>
  <c r="DQ169" i="1"/>
  <c r="DQ168" i="1"/>
  <c r="DQ167" i="1"/>
  <c r="DQ166" i="1"/>
  <c r="DQ165" i="1"/>
  <c r="DQ164" i="1"/>
  <c r="DQ163" i="1"/>
  <c r="DQ162" i="1"/>
  <c r="DQ161" i="1"/>
  <c r="DQ160" i="1"/>
  <c r="DQ159" i="1"/>
  <c r="DQ158" i="1"/>
  <c r="DQ157" i="1"/>
  <c r="DQ156" i="1"/>
  <c r="DQ155" i="1"/>
  <c r="DQ154" i="1"/>
  <c r="DQ153" i="1"/>
  <c r="DQ152" i="1"/>
  <c r="DQ151" i="1"/>
  <c r="DQ150" i="1"/>
  <c r="DQ149" i="1"/>
  <c r="DQ148" i="1"/>
  <c r="DQ147" i="1"/>
  <c r="DQ146" i="1"/>
  <c r="DQ145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Q144" i="1"/>
  <c r="O144" i="1"/>
  <c r="DQ143" i="1"/>
  <c r="DQ142" i="1"/>
  <c r="DQ141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Q140" i="1"/>
  <c r="O140" i="1"/>
  <c r="DQ139" i="1"/>
  <c r="DQ138" i="1"/>
  <c r="DQ137" i="1"/>
  <c r="DQ136" i="1"/>
  <c r="DQ135" i="1"/>
  <c r="DQ134" i="1"/>
  <c r="DQ133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Q132" i="1"/>
  <c r="O132" i="1"/>
  <c r="DQ131" i="1"/>
  <c r="DQ130" i="1"/>
  <c r="DQ129" i="1"/>
  <c r="DQ128" i="1"/>
  <c r="DQ127" i="1"/>
  <c r="DQ126" i="1"/>
  <c r="DQ125" i="1"/>
  <c r="DQ124" i="1"/>
  <c r="DQ123" i="1"/>
  <c r="DQ122" i="1"/>
  <c r="DQ121" i="1"/>
  <c r="DQ120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Q119" i="1"/>
  <c r="O119" i="1"/>
  <c r="DQ118" i="1"/>
  <c r="DQ117" i="1"/>
  <c r="DQ116" i="1"/>
  <c r="DQ115" i="1"/>
  <c r="DQ114" i="1"/>
  <c r="DQ113" i="1"/>
  <c r="DQ112" i="1"/>
  <c r="DQ111" i="1"/>
  <c r="DQ110" i="1"/>
  <c r="DQ109" i="1"/>
  <c r="DQ108" i="1"/>
  <c r="DQ107" i="1"/>
  <c r="DQ106" i="1"/>
  <c r="DQ105" i="1"/>
  <c r="DQ104" i="1"/>
  <c r="DQ103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Q102" i="1"/>
  <c r="O102" i="1"/>
  <c r="DQ101" i="1"/>
  <c r="BK100" i="1"/>
  <c r="BK99" i="1"/>
  <c r="DQ99" i="1" s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I98" i="1"/>
  <c r="BG98" i="1"/>
  <c r="BE98" i="1"/>
  <c r="BC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Q98" i="1"/>
  <c r="O98" i="1"/>
  <c r="DQ97" i="1"/>
  <c r="DQ96" i="1"/>
  <c r="DQ95" i="1"/>
  <c r="BK94" i="1"/>
  <c r="DQ94" i="1" s="1"/>
  <c r="DQ93" i="1"/>
  <c r="DQ92" i="1"/>
  <c r="DQ91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Q90" i="1"/>
  <c r="O90" i="1"/>
  <c r="DQ89" i="1"/>
  <c r="DQ88" i="1"/>
  <c r="DQ87" i="1"/>
  <c r="DQ86" i="1"/>
  <c r="DQ85" i="1"/>
  <c r="BK84" i="1"/>
  <c r="DQ84" i="1" s="1"/>
  <c r="DQ83" i="1"/>
  <c r="DQ82" i="1"/>
  <c r="DQ81" i="1"/>
  <c r="DQ80" i="1"/>
  <c r="DQ79" i="1"/>
  <c r="DQ78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I77" i="1"/>
  <c r="BG77" i="1"/>
  <c r="BE77" i="1"/>
  <c r="BC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Q77" i="1"/>
  <c r="O77" i="1"/>
  <c r="DQ76" i="1"/>
  <c r="DQ75" i="1"/>
  <c r="DQ74" i="1"/>
  <c r="DQ73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Q72" i="1"/>
  <c r="O72" i="1"/>
  <c r="DQ71" i="1"/>
  <c r="DQ70" i="1"/>
  <c r="DQ69" i="1"/>
  <c r="DQ68" i="1"/>
  <c r="DQ67" i="1"/>
  <c r="DQ66" i="1"/>
  <c r="DQ65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Q64" i="1"/>
  <c r="O64" i="1"/>
  <c r="DQ63" i="1"/>
  <c r="DQ62" i="1"/>
  <c r="DQ61" i="1"/>
  <c r="DQ60" i="1"/>
  <c r="DQ59" i="1"/>
  <c r="DQ58" i="1"/>
  <c r="DQ57" i="1"/>
  <c r="DQ56" i="1"/>
  <c r="DQ55" i="1"/>
  <c r="DQ54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Q53" i="1"/>
  <c r="O53" i="1"/>
  <c r="DQ52" i="1"/>
  <c r="DQ51" i="1"/>
  <c r="DQ50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Q49" i="1"/>
  <c r="O49" i="1"/>
  <c r="DQ48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Q47" i="1"/>
  <c r="O47" i="1"/>
  <c r="DQ46" i="1"/>
  <c r="U45" i="1"/>
  <c r="DQ45" i="1" s="1"/>
  <c r="U44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Q43" i="1"/>
  <c r="O43" i="1"/>
  <c r="DQ42" i="1"/>
  <c r="DQ41" i="1"/>
  <c r="DQ40" i="1"/>
  <c r="DQ39" i="1"/>
  <c r="DQ38" i="1"/>
  <c r="DO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Q37" i="1"/>
  <c r="O37" i="1"/>
  <c r="DQ36" i="1"/>
  <c r="DQ35" i="1"/>
  <c r="DQ34" i="1"/>
  <c r="DQ33" i="1"/>
  <c r="DQ32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Q31" i="1"/>
  <c r="O31" i="1"/>
  <c r="DQ30" i="1"/>
  <c r="DQ29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Q28" i="1"/>
  <c r="O28" i="1"/>
  <c r="DQ27" i="1"/>
  <c r="BK26" i="1"/>
  <c r="BK14" i="1" s="1"/>
  <c r="DQ25" i="1"/>
  <c r="DQ24" i="1"/>
  <c r="DQ23" i="1"/>
  <c r="DQ22" i="1"/>
  <c r="DQ21" i="1"/>
  <c r="DQ20" i="1"/>
  <c r="DQ19" i="1"/>
  <c r="AE18" i="1"/>
  <c r="DQ18" i="1" s="1"/>
  <c r="BE17" i="1"/>
  <c r="AE17" i="1"/>
  <c r="DQ16" i="1"/>
  <c r="BE15" i="1"/>
  <c r="DQ15" i="1" s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I14" i="1"/>
  <c r="BG14" i="1"/>
  <c r="BC14" i="1"/>
  <c r="AY14" i="1"/>
  <c r="AW14" i="1"/>
  <c r="AU14" i="1"/>
  <c r="AS14" i="1"/>
  <c r="AQ14" i="1"/>
  <c r="AO14" i="1"/>
  <c r="AM14" i="1"/>
  <c r="AK14" i="1"/>
  <c r="AI14" i="1"/>
  <c r="AG14" i="1"/>
  <c r="AC14" i="1"/>
  <c r="AA14" i="1"/>
  <c r="Y14" i="1"/>
  <c r="W14" i="1"/>
  <c r="U14" i="1"/>
  <c r="Q14" i="1"/>
  <c r="O14" i="1"/>
  <c r="D14" i="1"/>
  <c r="D15" i="1" s="1"/>
  <c r="DQ13" i="1"/>
  <c r="DP13" i="1"/>
  <c r="DP12" i="1" s="1"/>
  <c r="DN13" i="1"/>
  <c r="DN12" i="1" s="1"/>
  <c r="DL13" i="1"/>
  <c r="DJ13" i="1"/>
  <c r="DJ12" i="1" s="1"/>
  <c r="DH13" i="1"/>
  <c r="DH12" i="1" s="1"/>
  <c r="DF13" i="1"/>
  <c r="DF12" i="1" s="1"/>
  <c r="DD13" i="1"/>
  <c r="DD12" i="1" s="1"/>
  <c r="DB13" i="1"/>
  <c r="DB12" i="1" s="1"/>
  <c r="CZ13" i="1"/>
  <c r="CZ12" i="1" s="1"/>
  <c r="CX13" i="1"/>
  <c r="CX12" i="1" s="1"/>
  <c r="CV13" i="1"/>
  <c r="CV12" i="1" s="1"/>
  <c r="CT13" i="1"/>
  <c r="CT12" i="1" s="1"/>
  <c r="CR13" i="1"/>
  <c r="CR12" i="1" s="1"/>
  <c r="CP13" i="1"/>
  <c r="CP12" i="1" s="1"/>
  <c r="CN13" i="1"/>
  <c r="CL13" i="1"/>
  <c r="CJ13" i="1"/>
  <c r="CJ12" i="1" s="1"/>
  <c r="CH13" i="1"/>
  <c r="CH12" i="1" s="1"/>
  <c r="CF13" i="1"/>
  <c r="CF12" i="1" s="1"/>
  <c r="CD13" i="1"/>
  <c r="CD12" i="1" s="1"/>
  <c r="CB13" i="1"/>
  <c r="BZ13" i="1"/>
  <c r="BZ12" i="1" s="1"/>
  <c r="BX13" i="1"/>
  <c r="BV13" i="1"/>
  <c r="BV12" i="1" s="1"/>
  <c r="BT13" i="1"/>
  <c r="BT12" i="1" s="1"/>
  <c r="BR13" i="1"/>
  <c r="BR12" i="1" s="1"/>
  <c r="BP13" i="1"/>
  <c r="BN13" i="1"/>
  <c r="BN12" i="1" s="1"/>
  <c r="BL13" i="1"/>
  <c r="BL12" i="1" s="1"/>
  <c r="BJ13" i="1"/>
  <c r="BJ12" i="1" s="1"/>
  <c r="BH13" i="1"/>
  <c r="BH12" i="1" s="1"/>
  <c r="BF13" i="1"/>
  <c r="BF12" i="1" s="1"/>
  <c r="BD13" i="1"/>
  <c r="BD12" i="1" s="1"/>
  <c r="BB13" i="1"/>
  <c r="BB12" i="1" s="1"/>
  <c r="AZ13" i="1"/>
  <c r="AZ12" i="1" s="1"/>
  <c r="AX13" i="1"/>
  <c r="AX12" i="1" s="1"/>
  <c r="AV13" i="1"/>
  <c r="AV12" i="1" s="1"/>
  <c r="AT13" i="1"/>
  <c r="AT12" i="1" s="1"/>
  <c r="AR13" i="1"/>
  <c r="AR12" i="1" s="1"/>
  <c r="AP13" i="1"/>
  <c r="AP12" i="1" s="1"/>
  <c r="AN13" i="1"/>
  <c r="AN12" i="1" s="1"/>
  <c r="AL13" i="1"/>
  <c r="AL12" i="1" s="1"/>
  <c r="AJ13" i="1"/>
  <c r="AJ12" i="1" s="1"/>
  <c r="AH13" i="1"/>
  <c r="AH12" i="1" s="1"/>
  <c r="AF13" i="1"/>
  <c r="AF12" i="1" s="1"/>
  <c r="AD13" i="1"/>
  <c r="AD12" i="1" s="1"/>
  <c r="AB13" i="1"/>
  <c r="Z13" i="1"/>
  <c r="Z12" i="1" s="1"/>
  <c r="X13" i="1"/>
  <c r="X12" i="1" s="1"/>
  <c r="V13" i="1"/>
  <c r="V12" i="1" s="1"/>
  <c r="T13" i="1"/>
  <c r="T12" i="1" s="1"/>
  <c r="R13" i="1"/>
  <c r="R12" i="1" s="1"/>
  <c r="P13" i="1"/>
  <c r="P12" i="1" s="1"/>
  <c r="DO12" i="1"/>
  <c r="DL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N12" i="1"/>
  <c r="CM12" i="1"/>
  <c r="CL12" i="1"/>
  <c r="CK12" i="1"/>
  <c r="CI12" i="1"/>
  <c r="CG12" i="1"/>
  <c r="CE12" i="1"/>
  <c r="CC12" i="1"/>
  <c r="CB12" i="1"/>
  <c r="CA12" i="1"/>
  <c r="BY12" i="1"/>
  <c r="BX12" i="1"/>
  <c r="BW12" i="1"/>
  <c r="BU12" i="1"/>
  <c r="BS12" i="1"/>
  <c r="BQ12" i="1"/>
  <c r="BP12" i="1"/>
  <c r="BO12" i="1"/>
  <c r="BM12" i="1"/>
  <c r="BK12" i="1"/>
  <c r="BI12" i="1"/>
  <c r="BG12" i="1"/>
  <c r="BE12" i="1"/>
  <c r="BC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B12" i="1"/>
  <c r="AA12" i="1"/>
  <c r="Y12" i="1"/>
  <c r="W12" i="1"/>
  <c r="U12" i="1"/>
  <c r="Q12" i="1"/>
  <c r="O12" i="1"/>
  <c r="BE14" i="1" l="1"/>
  <c r="DQ12" i="1"/>
  <c r="DQ144" i="1"/>
  <c r="BK191" i="1"/>
  <c r="DQ196" i="1"/>
  <c r="BK205" i="1"/>
  <c r="U43" i="1"/>
  <c r="DQ195" i="1"/>
  <c r="DQ230" i="1"/>
  <c r="DQ346" i="1"/>
  <c r="DQ232" i="1"/>
  <c r="DR13" i="1"/>
  <c r="DR12" i="1" s="1"/>
  <c r="DQ90" i="1"/>
  <c r="DQ28" i="1"/>
  <c r="DQ31" i="1"/>
  <c r="DQ64" i="1"/>
  <c r="DQ77" i="1"/>
  <c r="DQ132" i="1"/>
  <c r="DQ140" i="1"/>
  <c r="DQ212" i="1"/>
  <c r="AE14" i="1"/>
  <c r="DQ37" i="1"/>
  <c r="DL15" i="1"/>
  <c r="DD15" i="1"/>
  <c r="CV15" i="1"/>
  <c r="CN15" i="1"/>
  <c r="CF15" i="1"/>
  <c r="BX15" i="1"/>
  <c r="BP15" i="1"/>
  <c r="BH15" i="1"/>
  <c r="BB15" i="1"/>
  <c r="AT15" i="1"/>
  <c r="AL15" i="1"/>
  <c r="AD15" i="1"/>
  <c r="V15" i="1"/>
  <c r="D16" i="1"/>
  <c r="DJ15" i="1"/>
  <c r="DB15" i="1"/>
  <c r="CT15" i="1"/>
  <c r="CL15" i="1"/>
  <c r="CD15" i="1"/>
  <c r="BV15" i="1"/>
  <c r="BN15" i="1"/>
  <c r="AZ15" i="1"/>
  <c r="AR15" i="1"/>
  <c r="AJ15" i="1"/>
  <c r="AB15" i="1"/>
  <c r="T15" i="1"/>
  <c r="DP15" i="1"/>
  <c r="DH15" i="1"/>
  <c r="CZ15" i="1"/>
  <c r="CR15" i="1"/>
  <c r="CJ15" i="1"/>
  <c r="CB15" i="1"/>
  <c r="BT15" i="1"/>
  <c r="BL15" i="1"/>
  <c r="AX15" i="1"/>
  <c r="AP15" i="1"/>
  <c r="AH15" i="1"/>
  <c r="Z15" i="1"/>
  <c r="R15" i="1"/>
  <c r="DN15" i="1"/>
  <c r="DF15" i="1"/>
  <c r="CX15" i="1"/>
  <c r="CP15" i="1"/>
  <c r="CH15" i="1"/>
  <c r="BZ15" i="1"/>
  <c r="BR15" i="1"/>
  <c r="BJ15" i="1"/>
  <c r="BD15" i="1"/>
  <c r="AV15" i="1"/>
  <c r="AN15" i="1"/>
  <c r="AF15" i="1"/>
  <c r="X15" i="1"/>
  <c r="P15" i="1"/>
  <c r="O364" i="1"/>
  <c r="DQ17" i="1"/>
  <c r="DQ26" i="1"/>
  <c r="U364" i="1"/>
  <c r="Y364" i="1"/>
  <c r="AC364" i="1"/>
  <c r="AG364" i="1"/>
  <c r="AK364" i="1"/>
  <c r="AO364" i="1"/>
  <c r="AS364" i="1"/>
  <c r="AW364" i="1"/>
  <c r="BE364" i="1"/>
  <c r="BI364" i="1"/>
  <c r="BM364" i="1"/>
  <c r="BQ364" i="1"/>
  <c r="BU364" i="1"/>
  <c r="BY364" i="1"/>
  <c r="CC364" i="1"/>
  <c r="CG364" i="1"/>
  <c r="CK364" i="1"/>
  <c r="CO364" i="1"/>
  <c r="CS364" i="1"/>
  <c r="CW364" i="1"/>
  <c r="DA364" i="1"/>
  <c r="DE364" i="1"/>
  <c r="DI364" i="1"/>
  <c r="Q364" i="1"/>
  <c r="DO364" i="1"/>
  <c r="BF15" i="1"/>
  <c r="W364" i="1"/>
  <c r="AA364" i="1"/>
  <c r="AE364" i="1"/>
  <c r="AI364" i="1"/>
  <c r="AM364" i="1"/>
  <c r="AQ364" i="1"/>
  <c r="AU364" i="1"/>
  <c r="AY364" i="1"/>
  <c r="BC364" i="1"/>
  <c r="BG364" i="1"/>
  <c r="BO364" i="1"/>
  <c r="BS364" i="1"/>
  <c r="BW364" i="1"/>
  <c r="CA364" i="1"/>
  <c r="CE364" i="1"/>
  <c r="CI364" i="1"/>
  <c r="CM364" i="1"/>
  <c r="CQ364" i="1"/>
  <c r="CU364" i="1"/>
  <c r="CY364" i="1"/>
  <c r="DC364" i="1"/>
  <c r="DG364" i="1"/>
  <c r="DK364" i="1"/>
  <c r="DM364" i="1"/>
  <c r="DQ44" i="1"/>
  <c r="DQ72" i="1"/>
  <c r="BK77" i="1"/>
  <c r="DQ47" i="1"/>
  <c r="DQ49" i="1"/>
  <c r="DQ53" i="1"/>
  <c r="BK98" i="1"/>
  <c r="DQ100" i="1"/>
  <c r="DQ102" i="1"/>
  <c r="DQ119" i="1"/>
  <c r="DQ180" i="1"/>
  <c r="DQ191" i="1"/>
  <c r="DQ200" i="1"/>
  <c r="DQ209" i="1"/>
  <c r="DQ217" i="1"/>
  <c r="DQ247" i="1"/>
  <c r="DQ253" i="1"/>
  <c r="DQ267" i="1"/>
  <c r="DQ303" i="1"/>
  <c r="DQ295" i="1"/>
  <c r="DQ336" i="1"/>
  <c r="DQ322" i="1"/>
  <c r="DQ330" i="1"/>
  <c r="DQ354" i="1"/>
  <c r="DQ283" i="1" l="1"/>
  <c r="BK364" i="1"/>
  <c r="DQ43" i="1"/>
  <c r="DQ14" i="1"/>
  <c r="DP16" i="1"/>
  <c r="DH16" i="1"/>
  <c r="CZ16" i="1"/>
  <c r="CR16" i="1"/>
  <c r="CJ16" i="1"/>
  <c r="CB16" i="1"/>
  <c r="BT16" i="1"/>
  <c r="BL16" i="1"/>
  <c r="BD16" i="1"/>
  <c r="AV16" i="1"/>
  <c r="AN16" i="1"/>
  <c r="AF16" i="1"/>
  <c r="X16" i="1"/>
  <c r="P16" i="1"/>
  <c r="DN16" i="1"/>
  <c r="DF16" i="1"/>
  <c r="CX16" i="1"/>
  <c r="CP16" i="1"/>
  <c r="CH16" i="1"/>
  <c r="BZ16" i="1"/>
  <c r="BR16" i="1"/>
  <c r="BJ16" i="1"/>
  <c r="BB16" i="1"/>
  <c r="AT16" i="1"/>
  <c r="AL16" i="1"/>
  <c r="AD16" i="1"/>
  <c r="V16" i="1"/>
  <c r="DL16" i="1"/>
  <c r="DD16" i="1"/>
  <c r="CV16" i="1"/>
  <c r="CN16" i="1"/>
  <c r="CF16" i="1"/>
  <c r="BX16" i="1"/>
  <c r="BP16" i="1"/>
  <c r="BH16" i="1"/>
  <c r="AZ16" i="1"/>
  <c r="AR16" i="1"/>
  <c r="AJ16" i="1"/>
  <c r="AB16" i="1"/>
  <c r="T16" i="1"/>
  <c r="D17" i="1"/>
  <c r="DJ16" i="1"/>
  <c r="DB16" i="1"/>
  <c r="CT16" i="1"/>
  <c r="CL16" i="1"/>
  <c r="CD16" i="1"/>
  <c r="BV16" i="1"/>
  <c r="BN16" i="1"/>
  <c r="BF16" i="1"/>
  <c r="AX16" i="1"/>
  <c r="AP16" i="1"/>
  <c r="AH16" i="1"/>
  <c r="Z16" i="1"/>
  <c r="R16" i="1"/>
  <c r="DQ205" i="1"/>
  <c r="DQ98" i="1"/>
  <c r="DR15" i="1"/>
  <c r="DR16" i="1" l="1"/>
  <c r="DP17" i="1"/>
  <c r="DH17" i="1"/>
  <c r="CZ17" i="1"/>
  <c r="CR17" i="1"/>
  <c r="CJ17" i="1"/>
  <c r="CB17" i="1"/>
  <c r="BT17" i="1"/>
  <c r="BL17" i="1"/>
  <c r="AX17" i="1"/>
  <c r="AP17" i="1"/>
  <c r="AH17" i="1"/>
  <c r="AB17" i="1"/>
  <c r="T17" i="1"/>
  <c r="DN17" i="1"/>
  <c r="DF17" i="1"/>
  <c r="CX17" i="1"/>
  <c r="CP17" i="1"/>
  <c r="CH17" i="1"/>
  <c r="BZ17" i="1"/>
  <c r="BR17" i="1"/>
  <c r="BJ17" i="1"/>
  <c r="BD17" i="1"/>
  <c r="AV17" i="1"/>
  <c r="AN17" i="1"/>
  <c r="Z17" i="1"/>
  <c r="R17" i="1"/>
  <c r="DL17" i="1"/>
  <c r="DD17" i="1"/>
  <c r="CV17" i="1"/>
  <c r="CN17" i="1"/>
  <c r="CF17" i="1"/>
  <c r="BX17" i="1"/>
  <c r="BP17" i="1"/>
  <c r="BH17" i="1"/>
  <c r="BB17" i="1"/>
  <c r="AT17" i="1"/>
  <c r="AL17" i="1"/>
  <c r="X17" i="1"/>
  <c r="P17" i="1"/>
  <c r="D18" i="1"/>
  <c r="DJ17" i="1"/>
  <c r="DB17" i="1"/>
  <c r="CT17" i="1"/>
  <c r="CL17" i="1"/>
  <c r="CD17" i="1"/>
  <c r="BV17" i="1"/>
  <c r="BN17" i="1"/>
  <c r="BF17" i="1"/>
  <c r="AZ17" i="1"/>
  <c r="AR17" i="1"/>
  <c r="AJ17" i="1"/>
  <c r="AD17" i="1"/>
  <c r="V17" i="1"/>
  <c r="AF17" i="1"/>
  <c r="DQ364" i="1"/>
  <c r="D19" i="1" l="1"/>
  <c r="DJ18" i="1"/>
  <c r="DB18" i="1"/>
  <c r="CT18" i="1"/>
  <c r="CL18" i="1"/>
  <c r="CD18" i="1"/>
  <c r="BV18" i="1"/>
  <c r="BN18" i="1"/>
  <c r="BF18" i="1"/>
  <c r="AX18" i="1"/>
  <c r="AP18" i="1"/>
  <c r="AH18" i="1"/>
  <c r="AB18" i="1"/>
  <c r="T18" i="1"/>
  <c r="DP18" i="1"/>
  <c r="DH18" i="1"/>
  <c r="CZ18" i="1"/>
  <c r="CR18" i="1"/>
  <c r="CJ18" i="1"/>
  <c r="CB18" i="1"/>
  <c r="BT18" i="1"/>
  <c r="BL18" i="1"/>
  <c r="BD18" i="1"/>
  <c r="AV18" i="1"/>
  <c r="AN18" i="1"/>
  <c r="Z18" i="1"/>
  <c r="R18" i="1"/>
  <c r="DN18" i="1"/>
  <c r="DF18" i="1"/>
  <c r="CX18" i="1"/>
  <c r="CP18" i="1"/>
  <c r="CH18" i="1"/>
  <c r="BZ18" i="1"/>
  <c r="BR18" i="1"/>
  <c r="BJ18" i="1"/>
  <c r="BB18" i="1"/>
  <c r="AT18" i="1"/>
  <c r="AL18" i="1"/>
  <c r="X18" i="1"/>
  <c r="P18" i="1"/>
  <c r="DL18" i="1"/>
  <c r="DD18" i="1"/>
  <c r="CV18" i="1"/>
  <c r="CN18" i="1"/>
  <c r="CF18" i="1"/>
  <c r="BX18" i="1"/>
  <c r="BP18" i="1"/>
  <c r="BH18" i="1"/>
  <c r="AZ18" i="1"/>
  <c r="AR18" i="1"/>
  <c r="AJ18" i="1"/>
  <c r="AD18" i="1"/>
  <c r="V18" i="1"/>
  <c r="AF18" i="1"/>
  <c r="DR17" i="1"/>
  <c r="DN19" i="1" l="1"/>
  <c r="DF19" i="1"/>
  <c r="CX19" i="1"/>
  <c r="CP19" i="1"/>
  <c r="CH19" i="1"/>
  <c r="BZ19" i="1"/>
  <c r="BR19" i="1"/>
  <c r="BJ19" i="1"/>
  <c r="BB19" i="1"/>
  <c r="AT19" i="1"/>
  <c r="AL19" i="1"/>
  <c r="AD19" i="1"/>
  <c r="V19" i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D20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DP19" i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R18" i="1"/>
  <c r="DR19" i="1" l="1"/>
  <c r="D21" i="1"/>
  <c r="DJ20" i="1"/>
  <c r="DB20" i="1"/>
  <c r="CT20" i="1"/>
  <c r="CL20" i="1"/>
  <c r="CD20" i="1"/>
  <c r="BV20" i="1"/>
  <c r="BN20" i="1"/>
  <c r="BF20" i="1"/>
  <c r="AX20" i="1"/>
  <c r="AP20" i="1"/>
  <c r="AH20" i="1"/>
  <c r="Z20" i="1"/>
  <c r="R20" i="1"/>
  <c r="DP20" i="1"/>
  <c r="DH20" i="1"/>
  <c r="CZ20" i="1"/>
  <c r="CR20" i="1"/>
  <c r="CJ20" i="1"/>
  <c r="CB20" i="1"/>
  <c r="BT20" i="1"/>
  <c r="BL20" i="1"/>
  <c r="BD20" i="1"/>
  <c r="AV20" i="1"/>
  <c r="AN20" i="1"/>
  <c r="AF20" i="1"/>
  <c r="X20" i="1"/>
  <c r="P20" i="1"/>
  <c r="DN20" i="1"/>
  <c r="DF20" i="1"/>
  <c r="CX20" i="1"/>
  <c r="CP20" i="1"/>
  <c r="CH20" i="1"/>
  <c r="BZ20" i="1"/>
  <c r="BR20" i="1"/>
  <c r="BJ20" i="1"/>
  <c r="BB20" i="1"/>
  <c r="AT20" i="1"/>
  <c r="AL20" i="1"/>
  <c r="AD20" i="1"/>
  <c r="V20" i="1"/>
  <c r="DL20" i="1"/>
  <c r="DD20" i="1"/>
  <c r="CV20" i="1"/>
  <c r="CN20" i="1"/>
  <c r="CF20" i="1"/>
  <c r="BX20" i="1"/>
  <c r="BP20" i="1"/>
  <c r="BH20" i="1"/>
  <c r="AZ20" i="1"/>
  <c r="AR20" i="1"/>
  <c r="AJ20" i="1"/>
  <c r="AB20" i="1"/>
  <c r="T20" i="1"/>
  <c r="DR20" i="1" l="1"/>
  <c r="DN21" i="1"/>
  <c r="DF21" i="1"/>
  <c r="CX21" i="1"/>
  <c r="CP21" i="1"/>
  <c r="CH21" i="1"/>
  <c r="BZ21" i="1"/>
  <c r="BR21" i="1"/>
  <c r="BJ21" i="1"/>
  <c r="BB21" i="1"/>
  <c r="AT21" i="1"/>
  <c r="AL21" i="1"/>
  <c r="AD21" i="1"/>
  <c r="V21" i="1"/>
  <c r="DL21" i="1"/>
  <c r="DD21" i="1"/>
  <c r="CV21" i="1"/>
  <c r="CN21" i="1"/>
  <c r="CF21" i="1"/>
  <c r="BX21" i="1"/>
  <c r="BP21" i="1"/>
  <c r="BH21" i="1"/>
  <c r="AZ21" i="1"/>
  <c r="AR21" i="1"/>
  <c r="AJ21" i="1"/>
  <c r="AB21" i="1"/>
  <c r="T21" i="1"/>
  <c r="D22" i="1"/>
  <c r="DJ21" i="1"/>
  <c r="DB21" i="1"/>
  <c r="CT21" i="1"/>
  <c r="CL21" i="1"/>
  <c r="CD21" i="1"/>
  <c r="BV21" i="1"/>
  <c r="BN21" i="1"/>
  <c r="BF21" i="1"/>
  <c r="AX21" i="1"/>
  <c r="AP21" i="1"/>
  <c r="AH21" i="1"/>
  <c r="Z21" i="1"/>
  <c r="R21" i="1"/>
  <c r="DP21" i="1"/>
  <c r="DH21" i="1"/>
  <c r="CZ21" i="1"/>
  <c r="CR21" i="1"/>
  <c r="CJ21" i="1"/>
  <c r="CB21" i="1"/>
  <c r="BT21" i="1"/>
  <c r="BL21" i="1"/>
  <c r="BD21" i="1"/>
  <c r="AV21" i="1"/>
  <c r="AN21" i="1"/>
  <c r="AF21" i="1"/>
  <c r="X21" i="1"/>
  <c r="P21" i="1"/>
  <c r="DR21" i="1" l="1"/>
  <c r="D23" i="1"/>
  <c r="DJ22" i="1"/>
  <c r="DB22" i="1"/>
  <c r="CT22" i="1"/>
  <c r="CL22" i="1"/>
  <c r="CD22" i="1"/>
  <c r="BV22" i="1"/>
  <c r="BN22" i="1"/>
  <c r="BF22" i="1"/>
  <c r="AX22" i="1"/>
  <c r="AP22" i="1"/>
  <c r="AH22" i="1"/>
  <c r="Z22" i="1"/>
  <c r="R22" i="1"/>
  <c r="DP22" i="1"/>
  <c r="DH22" i="1"/>
  <c r="CZ22" i="1"/>
  <c r="CR22" i="1"/>
  <c r="CJ22" i="1"/>
  <c r="CB22" i="1"/>
  <c r="BT22" i="1"/>
  <c r="BL22" i="1"/>
  <c r="BD22" i="1"/>
  <c r="AV22" i="1"/>
  <c r="AN22" i="1"/>
  <c r="AF22" i="1"/>
  <c r="X22" i="1"/>
  <c r="P22" i="1"/>
  <c r="DN22" i="1"/>
  <c r="DF22" i="1"/>
  <c r="CX22" i="1"/>
  <c r="CP22" i="1"/>
  <c r="CH22" i="1"/>
  <c r="BZ22" i="1"/>
  <c r="BR22" i="1"/>
  <c r="BJ22" i="1"/>
  <c r="BB22" i="1"/>
  <c r="AT22" i="1"/>
  <c r="AL22" i="1"/>
  <c r="AD22" i="1"/>
  <c r="V22" i="1"/>
  <c r="DL22" i="1"/>
  <c r="DD22" i="1"/>
  <c r="CV22" i="1"/>
  <c r="CN22" i="1"/>
  <c r="CF22" i="1"/>
  <c r="BX22" i="1"/>
  <c r="BP22" i="1"/>
  <c r="BH22" i="1"/>
  <c r="AZ22" i="1"/>
  <c r="AR22" i="1"/>
  <c r="AJ22" i="1"/>
  <c r="AB22" i="1"/>
  <c r="T22" i="1"/>
  <c r="DR22" i="1" l="1"/>
  <c r="DN23" i="1"/>
  <c r="DF23" i="1"/>
  <c r="CX23" i="1"/>
  <c r="CP23" i="1"/>
  <c r="CH23" i="1"/>
  <c r="BZ23" i="1"/>
  <c r="BR23" i="1"/>
  <c r="BJ23" i="1"/>
  <c r="BB23" i="1"/>
  <c r="AT23" i="1"/>
  <c r="AL23" i="1"/>
  <c r="AD23" i="1"/>
  <c r="V23" i="1"/>
  <c r="DL23" i="1"/>
  <c r="DD23" i="1"/>
  <c r="CV23" i="1"/>
  <c r="CN23" i="1"/>
  <c r="CF23" i="1"/>
  <c r="BX23" i="1"/>
  <c r="BP23" i="1"/>
  <c r="BH23" i="1"/>
  <c r="AZ23" i="1"/>
  <c r="AR23" i="1"/>
  <c r="AJ23" i="1"/>
  <c r="AB23" i="1"/>
  <c r="T23" i="1"/>
  <c r="D24" i="1"/>
  <c r="DJ23" i="1"/>
  <c r="DB23" i="1"/>
  <c r="CT23" i="1"/>
  <c r="CL23" i="1"/>
  <c r="CD23" i="1"/>
  <c r="BV23" i="1"/>
  <c r="BN23" i="1"/>
  <c r="BF23" i="1"/>
  <c r="AX23" i="1"/>
  <c r="AP23" i="1"/>
  <c r="AH23" i="1"/>
  <c r="Z23" i="1"/>
  <c r="R23" i="1"/>
  <c r="DP23" i="1"/>
  <c r="DH23" i="1"/>
  <c r="CZ23" i="1"/>
  <c r="CR23" i="1"/>
  <c r="CJ23" i="1"/>
  <c r="CB23" i="1"/>
  <c r="BT23" i="1"/>
  <c r="BL23" i="1"/>
  <c r="BD23" i="1"/>
  <c r="AV23" i="1"/>
  <c r="AN23" i="1"/>
  <c r="AF23" i="1"/>
  <c r="X23" i="1"/>
  <c r="P23" i="1"/>
  <c r="DR23" i="1" l="1"/>
  <c r="D25" i="1"/>
  <c r="DJ24" i="1"/>
  <c r="DB24" i="1"/>
  <c r="CT24" i="1"/>
  <c r="CL24" i="1"/>
  <c r="CD24" i="1"/>
  <c r="BV24" i="1"/>
  <c r="BN24" i="1"/>
  <c r="BF24" i="1"/>
  <c r="AX24" i="1"/>
  <c r="AP24" i="1"/>
  <c r="AH24" i="1"/>
  <c r="Z24" i="1"/>
  <c r="R24" i="1"/>
  <c r="DP24" i="1"/>
  <c r="DH24" i="1"/>
  <c r="CZ24" i="1"/>
  <c r="CR24" i="1"/>
  <c r="CJ24" i="1"/>
  <c r="CB24" i="1"/>
  <c r="BT24" i="1"/>
  <c r="BL24" i="1"/>
  <c r="BD24" i="1"/>
  <c r="AV24" i="1"/>
  <c r="AN24" i="1"/>
  <c r="AF24" i="1"/>
  <c r="X24" i="1"/>
  <c r="P24" i="1"/>
  <c r="DN24" i="1"/>
  <c r="DF24" i="1"/>
  <c r="CX24" i="1"/>
  <c r="CP24" i="1"/>
  <c r="CH24" i="1"/>
  <c r="BZ24" i="1"/>
  <c r="BR24" i="1"/>
  <c r="BJ24" i="1"/>
  <c r="BB24" i="1"/>
  <c r="AT24" i="1"/>
  <c r="AL24" i="1"/>
  <c r="AD24" i="1"/>
  <c r="V24" i="1"/>
  <c r="DL24" i="1"/>
  <c r="DD24" i="1"/>
  <c r="CV24" i="1"/>
  <c r="CN24" i="1"/>
  <c r="CF24" i="1"/>
  <c r="BX24" i="1"/>
  <c r="BP24" i="1"/>
  <c r="BH24" i="1"/>
  <c r="AZ24" i="1"/>
  <c r="AR24" i="1"/>
  <c r="AJ24" i="1"/>
  <c r="AB24" i="1"/>
  <c r="T24" i="1"/>
  <c r="DR24" i="1" l="1"/>
  <c r="DN25" i="1"/>
  <c r="DF25" i="1"/>
  <c r="CX25" i="1"/>
  <c r="CP25" i="1"/>
  <c r="CH25" i="1"/>
  <c r="BZ25" i="1"/>
  <c r="BR25" i="1"/>
  <c r="BJ25" i="1"/>
  <c r="BB25" i="1"/>
  <c r="AT25" i="1"/>
  <c r="AL25" i="1"/>
  <c r="AD25" i="1"/>
  <c r="V25" i="1"/>
  <c r="DL25" i="1"/>
  <c r="DD25" i="1"/>
  <c r="CV25" i="1"/>
  <c r="CN25" i="1"/>
  <c r="CF25" i="1"/>
  <c r="BX25" i="1"/>
  <c r="BP25" i="1"/>
  <c r="BH25" i="1"/>
  <c r="AZ25" i="1"/>
  <c r="AR25" i="1"/>
  <c r="AJ25" i="1"/>
  <c r="AB25" i="1"/>
  <c r="T25" i="1"/>
  <c r="D26" i="1"/>
  <c r="DJ25" i="1"/>
  <c r="DB25" i="1"/>
  <c r="CT25" i="1"/>
  <c r="CL25" i="1"/>
  <c r="CD25" i="1"/>
  <c r="BV25" i="1"/>
  <c r="BN25" i="1"/>
  <c r="BF25" i="1"/>
  <c r="AX25" i="1"/>
  <c r="AP25" i="1"/>
  <c r="AH25" i="1"/>
  <c r="Z25" i="1"/>
  <c r="R25" i="1"/>
  <c r="DP25" i="1"/>
  <c r="DH25" i="1"/>
  <c r="CZ25" i="1"/>
  <c r="CR25" i="1"/>
  <c r="CJ25" i="1"/>
  <c r="CB25" i="1"/>
  <c r="BT25" i="1"/>
  <c r="BL25" i="1"/>
  <c r="BD25" i="1"/>
  <c r="AV25" i="1"/>
  <c r="AN25" i="1"/>
  <c r="AF25" i="1"/>
  <c r="X25" i="1"/>
  <c r="P25" i="1"/>
  <c r="DR25" i="1" l="1"/>
  <c r="DP26" i="1"/>
  <c r="DH26" i="1"/>
  <c r="CZ26" i="1"/>
  <c r="CR26" i="1"/>
  <c r="CJ26" i="1"/>
  <c r="CB26" i="1"/>
  <c r="BT26" i="1"/>
  <c r="BF26" i="1"/>
  <c r="AX26" i="1"/>
  <c r="AP26" i="1"/>
  <c r="AH26" i="1"/>
  <c r="Z26" i="1"/>
  <c r="R26" i="1"/>
  <c r="DN26" i="1"/>
  <c r="DF26" i="1"/>
  <c r="CX26" i="1"/>
  <c r="CP26" i="1"/>
  <c r="CH26" i="1"/>
  <c r="BZ26" i="1"/>
  <c r="BR26" i="1"/>
  <c r="BD26" i="1"/>
  <c r="AV26" i="1"/>
  <c r="AN26" i="1"/>
  <c r="AF26" i="1"/>
  <c r="X26" i="1"/>
  <c r="P26" i="1"/>
  <c r="DL26" i="1"/>
  <c r="DD26" i="1"/>
  <c r="CV26" i="1"/>
  <c r="CN26" i="1"/>
  <c r="CF26" i="1"/>
  <c r="BX26" i="1"/>
  <c r="BP26" i="1"/>
  <c r="BJ26" i="1"/>
  <c r="BB26" i="1"/>
  <c r="AT26" i="1"/>
  <c r="AL26" i="1"/>
  <c r="AD26" i="1"/>
  <c r="V26" i="1"/>
  <c r="D27" i="1"/>
  <c r="DJ26" i="1"/>
  <c r="DB26" i="1"/>
  <c r="CT26" i="1"/>
  <c r="CL26" i="1"/>
  <c r="CD26" i="1"/>
  <c r="BV26" i="1"/>
  <c r="BN26" i="1"/>
  <c r="BH26" i="1"/>
  <c r="AZ26" i="1"/>
  <c r="AR26" i="1"/>
  <c r="AJ26" i="1"/>
  <c r="AB26" i="1"/>
  <c r="T26" i="1"/>
  <c r="BL26" i="1"/>
  <c r="DR26" i="1" l="1"/>
  <c r="DL27" i="1"/>
  <c r="DL14" i="1" s="1"/>
  <c r="DD27" i="1"/>
  <c r="DD14" i="1" s="1"/>
  <c r="CV27" i="1"/>
  <c r="CV14" i="1" s="1"/>
  <c r="CN27" i="1"/>
  <c r="CN14" i="1" s="1"/>
  <c r="CF27" i="1"/>
  <c r="CF14" i="1" s="1"/>
  <c r="BX27" i="1"/>
  <c r="BX14" i="1" s="1"/>
  <c r="BP27" i="1"/>
  <c r="BP14" i="1" s="1"/>
  <c r="BH27" i="1"/>
  <c r="BH14" i="1" s="1"/>
  <c r="AZ27" i="1"/>
  <c r="AZ14" i="1" s="1"/>
  <c r="AR27" i="1"/>
  <c r="AR14" i="1" s="1"/>
  <c r="AJ27" i="1"/>
  <c r="AJ14" i="1" s="1"/>
  <c r="AB27" i="1"/>
  <c r="AB14" i="1" s="1"/>
  <c r="T27" i="1"/>
  <c r="T14" i="1" s="1"/>
  <c r="D28" i="1"/>
  <c r="D29" i="1" s="1"/>
  <c r="DJ27" i="1"/>
  <c r="DJ14" i="1" s="1"/>
  <c r="DB27" i="1"/>
  <c r="DB14" i="1" s="1"/>
  <c r="CT27" i="1"/>
  <c r="CT14" i="1" s="1"/>
  <c r="CL27" i="1"/>
  <c r="CL14" i="1" s="1"/>
  <c r="CD27" i="1"/>
  <c r="CD14" i="1" s="1"/>
  <c r="BV27" i="1"/>
  <c r="BV14" i="1" s="1"/>
  <c r="BN27" i="1"/>
  <c r="BN14" i="1" s="1"/>
  <c r="BF27" i="1"/>
  <c r="BF14" i="1" s="1"/>
  <c r="AX27" i="1"/>
  <c r="AX14" i="1" s="1"/>
  <c r="AP27" i="1"/>
  <c r="AP14" i="1" s="1"/>
  <c r="AH27" i="1"/>
  <c r="AH14" i="1" s="1"/>
  <c r="Z27" i="1"/>
  <c r="Z14" i="1" s="1"/>
  <c r="R27" i="1"/>
  <c r="R14" i="1" s="1"/>
  <c r="DP27" i="1"/>
  <c r="DP14" i="1" s="1"/>
  <c r="DH27" i="1"/>
  <c r="DH14" i="1" s="1"/>
  <c r="CZ27" i="1"/>
  <c r="CZ14" i="1" s="1"/>
  <c r="CR27" i="1"/>
  <c r="CR14" i="1" s="1"/>
  <c r="CJ27" i="1"/>
  <c r="CJ14" i="1" s="1"/>
  <c r="CB27" i="1"/>
  <c r="CB14" i="1" s="1"/>
  <c r="BT27" i="1"/>
  <c r="BT14" i="1" s="1"/>
  <c r="BL27" i="1"/>
  <c r="BL14" i="1" s="1"/>
  <c r="BD27" i="1"/>
  <c r="BD14" i="1" s="1"/>
  <c r="AV27" i="1"/>
  <c r="AV14" i="1" s="1"/>
  <c r="AN27" i="1"/>
  <c r="AN14" i="1" s="1"/>
  <c r="AF27" i="1"/>
  <c r="AF14" i="1" s="1"/>
  <c r="X27" i="1"/>
  <c r="X14" i="1" s="1"/>
  <c r="P27" i="1"/>
  <c r="DN27" i="1"/>
  <c r="DN14" i="1" s="1"/>
  <c r="DF27" i="1"/>
  <c r="DF14" i="1" s="1"/>
  <c r="CX27" i="1"/>
  <c r="CX14" i="1" s="1"/>
  <c r="CP27" i="1"/>
  <c r="CP14" i="1" s="1"/>
  <c r="CH27" i="1"/>
  <c r="CH14" i="1" s="1"/>
  <c r="BZ27" i="1"/>
  <c r="BZ14" i="1" s="1"/>
  <c r="BR27" i="1"/>
  <c r="BR14" i="1" s="1"/>
  <c r="BJ27" i="1"/>
  <c r="BJ14" i="1" s="1"/>
  <c r="BB27" i="1"/>
  <c r="BB14" i="1" s="1"/>
  <c r="AT27" i="1"/>
  <c r="AT14" i="1" s="1"/>
  <c r="AL27" i="1"/>
  <c r="AL14" i="1" s="1"/>
  <c r="AD27" i="1"/>
  <c r="AD14" i="1" s="1"/>
  <c r="V27" i="1"/>
  <c r="V14" i="1" s="1"/>
  <c r="DL29" i="1" l="1"/>
  <c r="DD29" i="1"/>
  <c r="CV29" i="1"/>
  <c r="CN29" i="1"/>
  <c r="CF29" i="1"/>
  <c r="BX29" i="1"/>
  <c r="BP29" i="1"/>
  <c r="BH29" i="1"/>
  <c r="AZ29" i="1"/>
  <c r="AR29" i="1"/>
  <c r="AJ29" i="1"/>
  <c r="AB29" i="1"/>
  <c r="T29" i="1"/>
  <c r="D30" i="1"/>
  <c r="DJ29" i="1"/>
  <c r="DB29" i="1"/>
  <c r="CT29" i="1"/>
  <c r="CL29" i="1"/>
  <c r="CD29" i="1"/>
  <c r="BV29" i="1"/>
  <c r="BN29" i="1"/>
  <c r="BF29" i="1"/>
  <c r="AX29" i="1"/>
  <c r="AP29" i="1"/>
  <c r="AH29" i="1"/>
  <c r="Z29" i="1"/>
  <c r="R29" i="1"/>
  <c r="DP29" i="1"/>
  <c r="DH29" i="1"/>
  <c r="CZ29" i="1"/>
  <c r="CR29" i="1"/>
  <c r="CJ29" i="1"/>
  <c r="CB29" i="1"/>
  <c r="BT29" i="1"/>
  <c r="BL29" i="1"/>
  <c r="BD29" i="1"/>
  <c r="AV29" i="1"/>
  <c r="AN29" i="1"/>
  <c r="AF29" i="1"/>
  <c r="X29" i="1"/>
  <c r="P29" i="1"/>
  <c r="DN29" i="1"/>
  <c r="DF29" i="1"/>
  <c r="CX29" i="1"/>
  <c r="CP29" i="1"/>
  <c r="CH29" i="1"/>
  <c r="BZ29" i="1"/>
  <c r="BR29" i="1"/>
  <c r="BJ29" i="1"/>
  <c r="BB29" i="1"/>
  <c r="AT29" i="1"/>
  <c r="AL29" i="1"/>
  <c r="AD29" i="1"/>
  <c r="V29" i="1"/>
  <c r="DR27" i="1"/>
  <c r="DR14" i="1" s="1"/>
  <c r="P14" i="1"/>
  <c r="DP30" i="1" l="1"/>
  <c r="DP28" i="1" s="1"/>
  <c r="DH30" i="1"/>
  <c r="DH28" i="1" s="1"/>
  <c r="CZ30" i="1"/>
  <c r="CZ28" i="1" s="1"/>
  <c r="CR30" i="1"/>
  <c r="CR28" i="1" s="1"/>
  <c r="CJ30" i="1"/>
  <c r="CJ28" i="1" s="1"/>
  <c r="CB30" i="1"/>
  <c r="CB28" i="1" s="1"/>
  <c r="BT30" i="1"/>
  <c r="BT28" i="1" s="1"/>
  <c r="BL30" i="1"/>
  <c r="BL28" i="1" s="1"/>
  <c r="BD30" i="1"/>
  <c r="BD28" i="1" s="1"/>
  <c r="AV30" i="1"/>
  <c r="AV28" i="1" s="1"/>
  <c r="AN30" i="1"/>
  <c r="AN28" i="1" s="1"/>
  <c r="AF30" i="1"/>
  <c r="AF28" i="1" s="1"/>
  <c r="X30" i="1"/>
  <c r="P30" i="1"/>
  <c r="DN30" i="1"/>
  <c r="DN28" i="1" s="1"/>
  <c r="DF30" i="1"/>
  <c r="DF28" i="1" s="1"/>
  <c r="CX30" i="1"/>
  <c r="CX28" i="1" s="1"/>
  <c r="CP30" i="1"/>
  <c r="CP28" i="1" s="1"/>
  <c r="CH30" i="1"/>
  <c r="CH28" i="1" s="1"/>
  <c r="BZ30" i="1"/>
  <c r="BZ28" i="1" s="1"/>
  <c r="BR30" i="1"/>
  <c r="BR28" i="1" s="1"/>
  <c r="BJ30" i="1"/>
  <c r="BJ28" i="1" s="1"/>
  <c r="BB30" i="1"/>
  <c r="BB28" i="1" s="1"/>
  <c r="AT30" i="1"/>
  <c r="AT28" i="1" s="1"/>
  <c r="AL30" i="1"/>
  <c r="AL28" i="1" s="1"/>
  <c r="AD30" i="1"/>
  <c r="AD28" i="1" s="1"/>
  <c r="V30" i="1"/>
  <c r="V28" i="1" s="1"/>
  <c r="DL30" i="1"/>
  <c r="DL28" i="1" s="1"/>
  <c r="DD30" i="1"/>
  <c r="CV30" i="1"/>
  <c r="CN30" i="1"/>
  <c r="CF30" i="1"/>
  <c r="CF28" i="1" s="1"/>
  <c r="BX30" i="1"/>
  <c r="BX28" i="1" s="1"/>
  <c r="BP30" i="1"/>
  <c r="BP28" i="1" s="1"/>
  <c r="BH30" i="1"/>
  <c r="BH28" i="1" s="1"/>
  <c r="AZ30" i="1"/>
  <c r="AZ28" i="1" s="1"/>
  <c r="AR30" i="1"/>
  <c r="AR28" i="1" s="1"/>
  <c r="AJ30" i="1"/>
  <c r="AJ28" i="1" s="1"/>
  <c r="AB30" i="1"/>
  <c r="AB28" i="1" s="1"/>
  <c r="T30" i="1"/>
  <c r="T28" i="1" s="1"/>
  <c r="D31" i="1"/>
  <c r="D32" i="1" s="1"/>
  <c r="DJ30" i="1"/>
  <c r="DJ28" i="1" s="1"/>
  <c r="DB30" i="1"/>
  <c r="DB28" i="1" s="1"/>
  <c r="CT30" i="1"/>
  <c r="CT28" i="1" s="1"/>
  <c r="CL30" i="1"/>
  <c r="CL28" i="1" s="1"/>
  <c r="CD30" i="1"/>
  <c r="CD28" i="1" s="1"/>
  <c r="BV30" i="1"/>
  <c r="BN30" i="1"/>
  <c r="BN28" i="1" s="1"/>
  <c r="BF30" i="1"/>
  <c r="BF28" i="1" s="1"/>
  <c r="AX30" i="1"/>
  <c r="AX28" i="1" s="1"/>
  <c r="AP30" i="1"/>
  <c r="AP28" i="1" s="1"/>
  <c r="AH30" i="1"/>
  <c r="AH28" i="1" s="1"/>
  <c r="Z30" i="1"/>
  <c r="Z28" i="1" s="1"/>
  <c r="R30" i="1"/>
  <c r="R28" i="1" s="1"/>
  <c r="DD28" i="1"/>
  <c r="DR29" i="1"/>
  <c r="P28" i="1"/>
  <c r="X28" i="1"/>
  <c r="BV28" i="1"/>
  <c r="CN28" i="1"/>
  <c r="CV28" i="1"/>
  <c r="DR30" i="1" l="1"/>
  <c r="DR28" i="1" s="1"/>
  <c r="DP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DN32" i="1"/>
  <c r="DF32" i="1"/>
  <c r="CX32" i="1"/>
  <c r="CP32" i="1"/>
  <c r="CH32" i="1"/>
  <c r="BZ32" i="1"/>
  <c r="BR32" i="1"/>
  <c r="BJ32" i="1"/>
  <c r="BB32" i="1"/>
  <c r="AT32" i="1"/>
  <c r="AL32" i="1"/>
  <c r="AD32" i="1"/>
  <c r="V32" i="1"/>
  <c r="DL32" i="1"/>
  <c r="DD32" i="1"/>
  <c r="CV32" i="1"/>
  <c r="CN32" i="1"/>
  <c r="CF32" i="1"/>
  <c r="BX32" i="1"/>
  <c r="BP32" i="1"/>
  <c r="BH32" i="1"/>
  <c r="AZ32" i="1"/>
  <c r="AR32" i="1"/>
  <c r="AJ32" i="1"/>
  <c r="AB32" i="1"/>
  <c r="T32" i="1"/>
  <c r="D33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DL33" i="1" l="1"/>
  <c r="DD33" i="1"/>
  <c r="CV33" i="1"/>
  <c r="CN33" i="1"/>
  <c r="CF33" i="1"/>
  <c r="BX33" i="1"/>
  <c r="BP33" i="1"/>
  <c r="BH33" i="1"/>
  <c r="AZ33" i="1"/>
  <c r="AR33" i="1"/>
  <c r="AJ33" i="1"/>
  <c r="AB33" i="1"/>
  <c r="T33" i="1"/>
  <c r="D34" i="1"/>
  <c r="DJ33" i="1"/>
  <c r="DB33" i="1"/>
  <c r="CT33" i="1"/>
  <c r="CL33" i="1"/>
  <c r="CD33" i="1"/>
  <c r="BV33" i="1"/>
  <c r="BN33" i="1"/>
  <c r="BF33" i="1"/>
  <c r="AX33" i="1"/>
  <c r="AP33" i="1"/>
  <c r="AH33" i="1"/>
  <c r="Z33" i="1"/>
  <c r="R33" i="1"/>
  <c r="DP33" i="1"/>
  <c r="DH33" i="1"/>
  <c r="CZ33" i="1"/>
  <c r="CR33" i="1"/>
  <c r="CJ33" i="1"/>
  <c r="CB33" i="1"/>
  <c r="BT33" i="1"/>
  <c r="BL33" i="1"/>
  <c r="BD33" i="1"/>
  <c r="AV33" i="1"/>
  <c r="AN33" i="1"/>
  <c r="AF33" i="1"/>
  <c r="X33" i="1"/>
  <c r="P33" i="1"/>
  <c r="DN33" i="1"/>
  <c r="DF33" i="1"/>
  <c r="CX33" i="1"/>
  <c r="CP33" i="1"/>
  <c r="CH33" i="1"/>
  <c r="BZ33" i="1"/>
  <c r="BR33" i="1"/>
  <c r="BJ33" i="1"/>
  <c r="BB33" i="1"/>
  <c r="AT33" i="1"/>
  <c r="AL33" i="1"/>
  <c r="AD33" i="1"/>
  <c r="V33" i="1"/>
  <c r="DR32" i="1"/>
  <c r="DP34" i="1" l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N34" i="1"/>
  <c r="DF34" i="1"/>
  <c r="CX34" i="1"/>
  <c r="CP34" i="1"/>
  <c r="CH34" i="1"/>
  <c r="BZ34" i="1"/>
  <c r="BR34" i="1"/>
  <c r="BJ34" i="1"/>
  <c r="BB34" i="1"/>
  <c r="AT34" i="1"/>
  <c r="AL34" i="1"/>
  <c r="AD34" i="1"/>
  <c r="V34" i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D35" i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DR33" i="1"/>
  <c r="DR34" i="1" l="1"/>
  <c r="DL35" i="1"/>
  <c r="DD35" i="1"/>
  <c r="CV35" i="1"/>
  <c r="CN35" i="1"/>
  <c r="CF35" i="1"/>
  <c r="BX35" i="1"/>
  <c r="BP35" i="1"/>
  <c r="BH35" i="1"/>
  <c r="AZ35" i="1"/>
  <c r="AR35" i="1"/>
  <c r="AJ35" i="1"/>
  <c r="AB35" i="1"/>
  <c r="T35" i="1"/>
  <c r="D36" i="1"/>
  <c r="DJ35" i="1"/>
  <c r="DB35" i="1"/>
  <c r="CT35" i="1"/>
  <c r="CL35" i="1"/>
  <c r="CD35" i="1"/>
  <c r="BV35" i="1"/>
  <c r="BN35" i="1"/>
  <c r="BF35" i="1"/>
  <c r="AX35" i="1"/>
  <c r="AP35" i="1"/>
  <c r="AH35" i="1"/>
  <c r="Z35" i="1"/>
  <c r="R35" i="1"/>
  <c r="DP35" i="1"/>
  <c r="DH35" i="1"/>
  <c r="CZ35" i="1"/>
  <c r="CR35" i="1"/>
  <c r="CJ35" i="1"/>
  <c r="CB35" i="1"/>
  <c r="BT35" i="1"/>
  <c r="BL35" i="1"/>
  <c r="BD35" i="1"/>
  <c r="AV35" i="1"/>
  <c r="AN35" i="1"/>
  <c r="AF35" i="1"/>
  <c r="X35" i="1"/>
  <c r="P35" i="1"/>
  <c r="DN35" i="1"/>
  <c r="DF35" i="1"/>
  <c r="CX35" i="1"/>
  <c r="CP35" i="1"/>
  <c r="CH35" i="1"/>
  <c r="BZ35" i="1"/>
  <c r="BR35" i="1"/>
  <c r="BJ35" i="1"/>
  <c r="BB35" i="1"/>
  <c r="AT35" i="1"/>
  <c r="AL35" i="1"/>
  <c r="AD35" i="1"/>
  <c r="V35" i="1"/>
  <c r="DR35" i="1" l="1"/>
  <c r="DP36" i="1"/>
  <c r="DP31" i="1" s="1"/>
  <c r="DH36" i="1"/>
  <c r="DH31" i="1" s="1"/>
  <c r="CZ36" i="1"/>
  <c r="CZ31" i="1" s="1"/>
  <c r="CR36" i="1"/>
  <c r="CR31" i="1" s="1"/>
  <c r="CJ36" i="1"/>
  <c r="CJ31" i="1" s="1"/>
  <c r="CB36" i="1"/>
  <c r="CB31" i="1" s="1"/>
  <c r="BT36" i="1"/>
  <c r="BT31" i="1" s="1"/>
  <c r="BL36" i="1"/>
  <c r="BL31" i="1" s="1"/>
  <c r="BD36" i="1"/>
  <c r="BD31" i="1" s="1"/>
  <c r="AV36" i="1"/>
  <c r="AV31" i="1" s="1"/>
  <c r="AN36" i="1"/>
  <c r="AN31" i="1" s="1"/>
  <c r="AF36" i="1"/>
  <c r="AF31" i="1" s="1"/>
  <c r="X36" i="1"/>
  <c r="X31" i="1" s="1"/>
  <c r="P36" i="1"/>
  <c r="P31" i="1" s="1"/>
  <c r="DN36" i="1"/>
  <c r="DN31" i="1" s="1"/>
  <c r="DF36" i="1"/>
  <c r="DF31" i="1" s="1"/>
  <c r="CX36" i="1"/>
  <c r="CX31" i="1" s="1"/>
  <c r="CP36" i="1"/>
  <c r="CP31" i="1" s="1"/>
  <c r="CH36" i="1"/>
  <c r="CH31" i="1" s="1"/>
  <c r="BZ36" i="1"/>
  <c r="BZ31" i="1" s="1"/>
  <c r="BR36" i="1"/>
  <c r="BR31" i="1" s="1"/>
  <c r="BJ36" i="1"/>
  <c r="BJ31" i="1" s="1"/>
  <c r="BB36" i="1"/>
  <c r="BB31" i="1" s="1"/>
  <c r="AT36" i="1"/>
  <c r="AT31" i="1" s="1"/>
  <c r="AL36" i="1"/>
  <c r="AL31" i="1" s="1"/>
  <c r="AD36" i="1"/>
  <c r="AD31" i="1" s="1"/>
  <c r="V36" i="1"/>
  <c r="V31" i="1" s="1"/>
  <c r="DL36" i="1"/>
  <c r="DL31" i="1" s="1"/>
  <c r="DD36" i="1"/>
  <c r="DD31" i="1" s="1"/>
  <c r="CV36" i="1"/>
  <c r="CV31" i="1" s="1"/>
  <c r="CN36" i="1"/>
  <c r="CN31" i="1" s="1"/>
  <c r="CF36" i="1"/>
  <c r="CF31" i="1" s="1"/>
  <c r="BX36" i="1"/>
  <c r="BX31" i="1" s="1"/>
  <c r="BP36" i="1"/>
  <c r="BP31" i="1" s="1"/>
  <c r="BH36" i="1"/>
  <c r="BH31" i="1" s="1"/>
  <c r="AZ36" i="1"/>
  <c r="AZ31" i="1" s="1"/>
  <c r="AR36" i="1"/>
  <c r="AR31" i="1" s="1"/>
  <c r="AJ36" i="1"/>
  <c r="AJ31" i="1" s="1"/>
  <c r="AB36" i="1"/>
  <c r="AB31" i="1" s="1"/>
  <c r="T36" i="1"/>
  <c r="T31" i="1" s="1"/>
  <c r="D37" i="1"/>
  <c r="D38" i="1" s="1"/>
  <c r="DJ36" i="1"/>
  <c r="DJ31" i="1" s="1"/>
  <c r="DB36" i="1"/>
  <c r="DB31" i="1" s="1"/>
  <c r="CT36" i="1"/>
  <c r="CT31" i="1" s="1"/>
  <c r="CL36" i="1"/>
  <c r="CL31" i="1" s="1"/>
  <c r="CD36" i="1"/>
  <c r="CD31" i="1" s="1"/>
  <c r="BV36" i="1"/>
  <c r="BV31" i="1" s="1"/>
  <c r="BN36" i="1"/>
  <c r="BN31" i="1" s="1"/>
  <c r="BF36" i="1"/>
  <c r="BF31" i="1" s="1"/>
  <c r="AX36" i="1"/>
  <c r="AX31" i="1" s="1"/>
  <c r="AP36" i="1"/>
  <c r="AP31" i="1" s="1"/>
  <c r="AH36" i="1"/>
  <c r="AH31" i="1" s="1"/>
  <c r="Z36" i="1"/>
  <c r="Z31" i="1" s="1"/>
  <c r="R36" i="1"/>
  <c r="R31" i="1" s="1"/>
  <c r="DP38" i="1" l="1"/>
  <c r="DH38" i="1"/>
  <c r="CZ38" i="1"/>
  <c r="CR38" i="1"/>
  <c r="CJ38" i="1"/>
  <c r="CB38" i="1"/>
  <c r="BT38" i="1"/>
  <c r="BL38" i="1"/>
  <c r="BD38" i="1"/>
  <c r="AV38" i="1"/>
  <c r="AN38" i="1"/>
  <c r="AF38" i="1"/>
  <c r="X38" i="1"/>
  <c r="P38" i="1"/>
  <c r="DL38" i="1"/>
  <c r="DD38" i="1"/>
  <c r="CV38" i="1"/>
  <c r="CN38" i="1"/>
  <c r="CF38" i="1"/>
  <c r="BX38" i="1"/>
  <c r="BP38" i="1"/>
  <c r="BH38" i="1"/>
  <c r="AZ38" i="1"/>
  <c r="AR38" i="1"/>
  <c r="AJ38" i="1"/>
  <c r="AB38" i="1"/>
  <c r="T38" i="1"/>
  <c r="DB38" i="1"/>
  <c r="CL38" i="1"/>
  <c r="BV38" i="1"/>
  <c r="BF38" i="1"/>
  <c r="AP38" i="1"/>
  <c r="Z38" i="1"/>
  <c r="DN38" i="1"/>
  <c r="CX38" i="1"/>
  <c r="CH38" i="1"/>
  <c r="BR38" i="1"/>
  <c r="BB38" i="1"/>
  <c r="AL38" i="1"/>
  <c r="V38" i="1"/>
  <c r="D39" i="1"/>
  <c r="DJ38" i="1"/>
  <c r="CT38" i="1"/>
  <c r="CD38" i="1"/>
  <c r="BN38" i="1"/>
  <c r="AX38" i="1"/>
  <c r="AH38" i="1"/>
  <c r="R38" i="1"/>
  <c r="DF38" i="1"/>
  <c r="CP38" i="1"/>
  <c r="BZ38" i="1"/>
  <c r="BJ38" i="1"/>
  <c r="AT38" i="1"/>
  <c r="AD38" i="1"/>
  <c r="DR36" i="1"/>
  <c r="DR31" i="1" s="1"/>
  <c r="DR38" i="1" l="1"/>
  <c r="DL39" i="1"/>
  <c r="DD39" i="1"/>
  <c r="CV39" i="1"/>
  <c r="CN39" i="1"/>
  <c r="CF39" i="1"/>
  <c r="BX39" i="1"/>
  <c r="BP39" i="1"/>
  <c r="BH39" i="1"/>
  <c r="AZ39" i="1"/>
  <c r="AR39" i="1"/>
  <c r="AJ39" i="1"/>
  <c r="AB39" i="1"/>
  <c r="T39" i="1"/>
  <c r="DP39" i="1"/>
  <c r="DH39" i="1"/>
  <c r="CZ39" i="1"/>
  <c r="CR39" i="1"/>
  <c r="CJ39" i="1"/>
  <c r="CB39" i="1"/>
  <c r="BT39" i="1"/>
  <c r="BL39" i="1"/>
  <c r="BD39" i="1"/>
  <c r="AV39" i="1"/>
  <c r="AN39" i="1"/>
  <c r="AF39" i="1"/>
  <c r="X39" i="1"/>
  <c r="P39" i="1"/>
  <c r="DN39" i="1"/>
  <c r="CX39" i="1"/>
  <c r="CH39" i="1"/>
  <c r="BR39" i="1"/>
  <c r="BB39" i="1"/>
  <c r="AL39" i="1"/>
  <c r="V39" i="1"/>
  <c r="D40" i="1"/>
  <c r="DJ39" i="1"/>
  <c r="CT39" i="1"/>
  <c r="CD39" i="1"/>
  <c r="BN39" i="1"/>
  <c r="AX39" i="1"/>
  <c r="AH39" i="1"/>
  <c r="R39" i="1"/>
  <c r="DF39" i="1"/>
  <c r="CP39" i="1"/>
  <c r="BZ39" i="1"/>
  <c r="BJ39" i="1"/>
  <c r="AT39" i="1"/>
  <c r="AD39" i="1"/>
  <c r="DB39" i="1"/>
  <c r="CL39" i="1"/>
  <c r="BV39" i="1"/>
  <c r="BF39" i="1"/>
  <c r="AP39" i="1"/>
  <c r="Z39" i="1"/>
  <c r="DR39" i="1" l="1"/>
  <c r="DP40" i="1"/>
  <c r="DH40" i="1"/>
  <c r="CZ40" i="1"/>
  <c r="CR40" i="1"/>
  <c r="CJ40" i="1"/>
  <c r="CB40" i="1"/>
  <c r="BT40" i="1"/>
  <c r="BL40" i="1"/>
  <c r="BD40" i="1"/>
  <c r="AV40" i="1"/>
  <c r="AN40" i="1"/>
  <c r="AF40" i="1"/>
  <c r="X40" i="1"/>
  <c r="P40" i="1"/>
  <c r="DN40" i="1"/>
  <c r="DF40" i="1"/>
  <c r="CX40" i="1"/>
  <c r="CP40" i="1"/>
  <c r="CH40" i="1"/>
  <c r="BZ40" i="1"/>
  <c r="BR40" i="1"/>
  <c r="BJ40" i="1"/>
  <c r="BB40" i="1"/>
  <c r="AT40" i="1"/>
  <c r="AL40" i="1"/>
  <c r="AD40" i="1"/>
  <c r="V40" i="1"/>
  <c r="DL40" i="1"/>
  <c r="DD40" i="1"/>
  <c r="CV40" i="1"/>
  <c r="CN40" i="1"/>
  <c r="CF40" i="1"/>
  <c r="BX40" i="1"/>
  <c r="BP40" i="1"/>
  <c r="BH40" i="1"/>
  <c r="AZ40" i="1"/>
  <c r="AR40" i="1"/>
  <c r="AJ40" i="1"/>
  <c r="AB40" i="1"/>
  <c r="T40" i="1"/>
  <c r="DJ40" i="1"/>
  <c r="CD40" i="1"/>
  <c r="AX40" i="1"/>
  <c r="R40" i="1"/>
  <c r="DB40" i="1"/>
  <c r="BV40" i="1"/>
  <c r="AP40" i="1"/>
  <c r="D41" i="1"/>
  <c r="CT40" i="1"/>
  <c r="BN40" i="1"/>
  <c r="AH40" i="1"/>
  <c r="CL40" i="1"/>
  <c r="BF40" i="1"/>
  <c r="Z40" i="1"/>
  <c r="DR40" i="1" l="1"/>
  <c r="DL41" i="1"/>
  <c r="DD41" i="1"/>
  <c r="CV41" i="1"/>
  <c r="CN41" i="1"/>
  <c r="CF41" i="1"/>
  <c r="BX41" i="1"/>
  <c r="BP41" i="1"/>
  <c r="BH41" i="1"/>
  <c r="AZ41" i="1"/>
  <c r="AR41" i="1"/>
  <c r="AJ41" i="1"/>
  <c r="AB41" i="1"/>
  <c r="T41" i="1"/>
  <c r="D42" i="1"/>
  <c r="DJ41" i="1"/>
  <c r="DB41" i="1"/>
  <c r="CT41" i="1"/>
  <c r="CL41" i="1"/>
  <c r="CD41" i="1"/>
  <c r="BV41" i="1"/>
  <c r="BN41" i="1"/>
  <c r="BF41" i="1"/>
  <c r="AX41" i="1"/>
  <c r="AP41" i="1"/>
  <c r="AH41" i="1"/>
  <c r="Z41" i="1"/>
  <c r="R41" i="1"/>
  <c r="DP41" i="1"/>
  <c r="DH41" i="1"/>
  <c r="CZ41" i="1"/>
  <c r="CR41" i="1"/>
  <c r="CJ41" i="1"/>
  <c r="CB41" i="1"/>
  <c r="BT41" i="1"/>
  <c r="BL41" i="1"/>
  <c r="BD41" i="1"/>
  <c r="AV41" i="1"/>
  <c r="AN41" i="1"/>
  <c r="AF41" i="1"/>
  <c r="X41" i="1"/>
  <c r="P41" i="1"/>
  <c r="CP41" i="1"/>
  <c r="BJ41" i="1"/>
  <c r="AD41" i="1"/>
  <c r="DN41" i="1"/>
  <c r="CH41" i="1"/>
  <c r="BB41" i="1"/>
  <c r="V41" i="1"/>
  <c r="DF41" i="1"/>
  <c r="BZ41" i="1"/>
  <c r="AT41" i="1"/>
  <c r="CX41" i="1"/>
  <c r="BR41" i="1"/>
  <c r="AL41" i="1"/>
  <c r="DR41" i="1" l="1"/>
  <c r="DP42" i="1"/>
  <c r="DP37" i="1" s="1"/>
  <c r="DH42" i="1"/>
  <c r="DH37" i="1" s="1"/>
  <c r="CZ42" i="1"/>
  <c r="CZ37" i="1" s="1"/>
  <c r="CR42" i="1"/>
  <c r="CR37" i="1" s="1"/>
  <c r="CJ42" i="1"/>
  <c r="CJ37" i="1" s="1"/>
  <c r="CB42" i="1"/>
  <c r="CB37" i="1" s="1"/>
  <c r="BT42" i="1"/>
  <c r="BT37" i="1" s="1"/>
  <c r="BL42" i="1"/>
  <c r="BL37" i="1" s="1"/>
  <c r="BD42" i="1"/>
  <c r="BD37" i="1" s="1"/>
  <c r="AV42" i="1"/>
  <c r="AV37" i="1" s="1"/>
  <c r="AN42" i="1"/>
  <c r="AN37" i="1" s="1"/>
  <c r="AF42" i="1"/>
  <c r="AF37" i="1" s="1"/>
  <c r="X42" i="1"/>
  <c r="X37" i="1" s="1"/>
  <c r="P42" i="1"/>
  <c r="P37" i="1" s="1"/>
  <c r="DN42" i="1"/>
  <c r="DN37" i="1" s="1"/>
  <c r="DF42" i="1"/>
  <c r="DF37" i="1" s="1"/>
  <c r="CX42" i="1"/>
  <c r="CX37" i="1" s="1"/>
  <c r="CP42" i="1"/>
  <c r="CP37" i="1" s="1"/>
  <c r="CH42" i="1"/>
  <c r="CH37" i="1" s="1"/>
  <c r="BZ42" i="1"/>
  <c r="BZ37" i="1" s="1"/>
  <c r="BR42" i="1"/>
  <c r="BR37" i="1" s="1"/>
  <c r="BJ42" i="1"/>
  <c r="BJ37" i="1" s="1"/>
  <c r="BB42" i="1"/>
  <c r="BB37" i="1" s="1"/>
  <c r="AT42" i="1"/>
  <c r="AT37" i="1" s="1"/>
  <c r="AL42" i="1"/>
  <c r="AL37" i="1" s="1"/>
  <c r="AD42" i="1"/>
  <c r="AD37" i="1" s="1"/>
  <c r="V42" i="1"/>
  <c r="V37" i="1" s="1"/>
  <c r="DL42" i="1"/>
  <c r="DL37" i="1" s="1"/>
  <c r="DD42" i="1"/>
  <c r="DD37" i="1" s="1"/>
  <c r="CV42" i="1"/>
  <c r="CV37" i="1" s="1"/>
  <c r="CN42" i="1"/>
  <c r="CN37" i="1" s="1"/>
  <c r="CF42" i="1"/>
  <c r="CF37" i="1" s="1"/>
  <c r="BX42" i="1"/>
  <c r="BX37" i="1" s="1"/>
  <c r="BP42" i="1"/>
  <c r="BP37" i="1" s="1"/>
  <c r="BH42" i="1"/>
  <c r="BH37" i="1" s="1"/>
  <c r="AZ42" i="1"/>
  <c r="AZ37" i="1" s="1"/>
  <c r="AR42" i="1"/>
  <c r="AR37" i="1" s="1"/>
  <c r="AJ42" i="1"/>
  <c r="AJ37" i="1" s="1"/>
  <c r="AB42" i="1"/>
  <c r="AB37" i="1" s="1"/>
  <c r="T42" i="1"/>
  <c r="T37" i="1" s="1"/>
  <c r="D43" i="1"/>
  <c r="D44" i="1" s="1"/>
  <c r="CT42" i="1"/>
  <c r="CT37" i="1" s="1"/>
  <c r="BN42" i="1"/>
  <c r="BN37" i="1" s="1"/>
  <c r="AH42" i="1"/>
  <c r="AH37" i="1" s="1"/>
  <c r="CL42" i="1"/>
  <c r="CL37" i="1" s="1"/>
  <c r="BF42" i="1"/>
  <c r="BF37" i="1" s="1"/>
  <c r="Z42" i="1"/>
  <c r="Z37" i="1" s="1"/>
  <c r="DJ42" i="1"/>
  <c r="DJ37" i="1" s="1"/>
  <c r="CD42" i="1"/>
  <c r="CD37" i="1" s="1"/>
  <c r="AX42" i="1"/>
  <c r="AX37" i="1" s="1"/>
  <c r="R42" i="1"/>
  <c r="R37" i="1" s="1"/>
  <c r="DB42" i="1"/>
  <c r="DB37" i="1" s="1"/>
  <c r="BV42" i="1"/>
  <c r="BV37" i="1" s="1"/>
  <c r="AP42" i="1"/>
  <c r="AP37" i="1" s="1"/>
  <c r="DR42" i="1" l="1"/>
  <c r="DR37" i="1" s="1"/>
  <c r="DP44" i="1"/>
  <c r="DH44" i="1"/>
  <c r="CZ44" i="1"/>
  <c r="CR44" i="1"/>
  <c r="CJ44" i="1"/>
  <c r="CB44" i="1"/>
  <c r="BT44" i="1"/>
  <c r="BL44" i="1"/>
  <c r="BD44" i="1"/>
  <c r="AV44" i="1"/>
  <c r="AN44" i="1"/>
  <c r="AF44" i="1"/>
  <c r="X44" i="1"/>
  <c r="DN44" i="1"/>
  <c r="DF44" i="1"/>
  <c r="CX44" i="1"/>
  <c r="CP44" i="1"/>
  <c r="CH44" i="1"/>
  <c r="BZ44" i="1"/>
  <c r="BR44" i="1"/>
  <c r="BJ44" i="1"/>
  <c r="BB44" i="1"/>
  <c r="AT44" i="1"/>
  <c r="AL44" i="1"/>
  <c r="AD44" i="1"/>
  <c r="P44" i="1"/>
  <c r="DL44" i="1"/>
  <c r="DD44" i="1"/>
  <c r="CV44" i="1"/>
  <c r="CN44" i="1"/>
  <c r="CF44" i="1"/>
  <c r="BX44" i="1"/>
  <c r="BP44" i="1"/>
  <c r="BH44" i="1"/>
  <c r="AZ44" i="1"/>
  <c r="AR44" i="1"/>
  <c r="AJ44" i="1"/>
  <c r="AB44" i="1"/>
  <c r="D45" i="1"/>
  <c r="DJ44" i="1"/>
  <c r="DB44" i="1"/>
  <c r="CT44" i="1"/>
  <c r="CL44" i="1"/>
  <c r="CD44" i="1"/>
  <c r="BV44" i="1"/>
  <c r="BN44" i="1"/>
  <c r="BF44" i="1"/>
  <c r="AX44" i="1"/>
  <c r="AP44" i="1"/>
  <c r="AH44" i="1"/>
  <c r="Z44" i="1"/>
  <c r="T44" i="1"/>
  <c r="R44" i="1"/>
  <c r="V44" i="1"/>
  <c r="DR44" i="1" l="1"/>
  <c r="D46" i="1"/>
  <c r="DJ45" i="1"/>
  <c r="DB45" i="1"/>
  <c r="CT45" i="1"/>
  <c r="CL45" i="1"/>
  <c r="CD45" i="1"/>
  <c r="BV45" i="1"/>
  <c r="BN45" i="1"/>
  <c r="BF45" i="1"/>
  <c r="AX45" i="1"/>
  <c r="AP45" i="1"/>
  <c r="AH45" i="1"/>
  <c r="Z45" i="1"/>
  <c r="T45" i="1"/>
  <c r="DP45" i="1"/>
  <c r="DH45" i="1"/>
  <c r="CZ45" i="1"/>
  <c r="CR45" i="1"/>
  <c r="CJ45" i="1"/>
  <c r="CB45" i="1"/>
  <c r="BT45" i="1"/>
  <c r="BL45" i="1"/>
  <c r="BD45" i="1"/>
  <c r="AV45" i="1"/>
  <c r="AN45" i="1"/>
  <c r="AF45" i="1"/>
  <c r="X45" i="1"/>
  <c r="R45" i="1"/>
  <c r="DN45" i="1"/>
  <c r="DF45" i="1"/>
  <c r="CX45" i="1"/>
  <c r="CP45" i="1"/>
  <c r="CH45" i="1"/>
  <c r="BZ45" i="1"/>
  <c r="BR45" i="1"/>
  <c r="BJ45" i="1"/>
  <c r="BB45" i="1"/>
  <c r="AT45" i="1"/>
  <c r="AL45" i="1"/>
  <c r="AD45" i="1"/>
  <c r="V45" i="1"/>
  <c r="P45" i="1"/>
  <c r="DL45" i="1"/>
  <c r="DD45" i="1"/>
  <c r="CV45" i="1"/>
  <c r="CN45" i="1"/>
  <c r="CF45" i="1"/>
  <c r="BX45" i="1"/>
  <c r="BP45" i="1"/>
  <c r="BH45" i="1"/>
  <c r="AZ45" i="1"/>
  <c r="AR45" i="1"/>
  <c r="AJ45" i="1"/>
  <c r="AB45" i="1"/>
  <c r="DR45" i="1" l="1"/>
  <c r="DN46" i="1"/>
  <c r="DN43" i="1" s="1"/>
  <c r="DF46" i="1"/>
  <c r="DF43" i="1" s="1"/>
  <c r="CX46" i="1"/>
  <c r="CX43" i="1" s="1"/>
  <c r="CP46" i="1"/>
  <c r="CP43" i="1" s="1"/>
  <c r="CH46" i="1"/>
  <c r="CH43" i="1" s="1"/>
  <c r="BZ46" i="1"/>
  <c r="BZ43" i="1" s="1"/>
  <c r="BR46" i="1"/>
  <c r="BR43" i="1" s="1"/>
  <c r="BJ46" i="1"/>
  <c r="BJ43" i="1" s="1"/>
  <c r="BB46" i="1"/>
  <c r="BB43" i="1" s="1"/>
  <c r="AT46" i="1"/>
  <c r="AT43" i="1" s="1"/>
  <c r="AL46" i="1"/>
  <c r="AL43" i="1" s="1"/>
  <c r="AD46" i="1"/>
  <c r="AD43" i="1" s="1"/>
  <c r="V46" i="1"/>
  <c r="V43" i="1" s="1"/>
  <c r="DL46" i="1"/>
  <c r="DL43" i="1" s="1"/>
  <c r="DD46" i="1"/>
  <c r="DD43" i="1" s="1"/>
  <c r="CV46" i="1"/>
  <c r="CV43" i="1" s="1"/>
  <c r="CN46" i="1"/>
  <c r="CN43" i="1" s="1"/>
  <c r="CF46" i="1"/>
  <c r="CF43" i="1" s="1"/>
  <c r="BX46" i="1"/>
  <c r="BX43" i="1" s="1"/>
  <c r="BP46" i="1"/>
  <c r="BP43" i="1" s="1"/>
  <c r="BH46" i="1"/>
  <c r="BH43" i="1" s="1"/>
  <c r="AZ46" i="1"/>
  <c r="AZ43" i="1" s="1"/>
  <c r="AR46" i="1"/>
  <c r="AR43" i="1" s="1"/>
  <c r="AJ46" i="1"/>
  <c r="AJ43" i="1" s="1"/>
  <c r="AB46" i="1"/>
  <c r="AB43" i="1" s="1"/>
  <c r="T46" i="1"/>
  <c r="T43" i="1" s="1"/>
  <c r="D47" i="1"/>
  <c r="D48" i="1" s="1"/>
  <c r="DJ46" i="1"/>
  <c r="DJ43" i="1" s="1"/>
  <c r="DB46" i="1"/>
  <c r="DB43" i="1" s="1"/>
  <c r="CT46" i="1"/>
  <c r="CT43" i="1" s="1"/>
  <c r="CL46" i="1"/>
  <c r="CL43" i="1" s="1"/>
  <c r="CD46" i="1"/>
  <c r="CD43" i="1" s="1"/>
  <c r="BV46" i="1"/>
  <c r="BV43" i="1" s="1"/>
  <c r="BN46" i="1"/>
  <c r="BN43" i="1" s="1"/>
  <c r="BF46" i="1"/>
  <c r="BF43" i="1" s="1"/>
  <c r="AX46" i="1"/>
  <c r="AX43" i="1" s="1"/>
  <c r="AP46" i="1"/>
  <c r="AP43" i="1" s="1"/>
  <c r="AH46" i="1"/>
  <c r="AH43" i="1" s="1"/>
  <c r="Z46" i="1"/>
  <c r="Z43" i="1" s="1"/>
  <c r="R46" i="1"/>
  <c r="R43" i="1" s="1"/>
  <c r="DP46" i="1"/>
  <c r="DP43" i="1" s="1"/>
  <c r="DH46" i="1"/>
  <c r="DH43" i="1" s="1"/>
  <c r="CZ46" i="1"/>
  <c r="CZ43" i="1" s="1"/>
  <c r="CR46" i="1"/>
  <c r="CR43" i="1" s="1"/>
  <c r="CJ46" i="1"/>
  <c r="CJ43" i="1" s="1"/>
  <c r="CB46" i="1"/>
  <c r="CB43" i="1" s="1"/>
  <c r="BT46" i="1"/>
  <c r="BT43" i="1" s="1"/>
  <c r="BL46" i="1"/>
  <c r="BL43" i="1" s="1"/>
  <c r="BD46" i="1"/>
  <c r="BD43" i="1" s="1"/>
  <c r="AV46" i="1"/>
  <c r="AV43" i="1" s="1"/>
  <c r="AN46" i="1"/>
  <c r="AN43" i="1" s="1"/>
  <c r="AF46" i="1"/>
  <c r="AF43" i="1" s="1"/>
  <c r="X46" i="1"/>
  <c r="X43" i="1" s="1"/>
  <c r="P46" i="1"/>
  <c r="DR46" i="1" l="1"/>
  <c r="DR43" i="1" s="1"/>
  <c r="DN48" i="1"/>
  <c r="DN47" i="1" s="1"/>
  <c r="DF48" i="1"/>
  <c r="DF47" i="1" s="1"/>
  <c r="CX48" i="1"/>
  <c r="CX47" i="1" s="1"/>
  <c r="CP48" i="1"/>
  <c r="CP47" i="1" s="1"/>
  <c r="CH48" i="1"/>
  <c r="CH47" i="1" s="1"/>
  <c r="BZ48" i="1"/>
  <c r="BZ47" i="1" s="1"/>
  <c r="BR48" i="1"/>
  <c r="BR47" i="1" s="1"/>
  <c r="BJ48" i="1"/>
  <c r="BJ47" i="1" s="1"/>
  <c r="BB48" i="1"/>
  <c r="BB47" i="1" s="1"/>
  <c r="AT48" i="1"/>
  <c r="AT47" i="1" s="1"/>
  <c r="AL48" i="1"/>
  <c r="AL47" i="1" s="1"/>
  <c r="AD48" i="1"/>
  <c r="AD47" i="1" s="1"/>
  <c r="V48" i="1"/>
  <c r="V47" i="1" s="1"/>
  <c r="DL48" i="1"/>
  <c r="DL47" i="1" s="1"/>
  <c r="DD48" i="1"/>
  <c r="DD47" i="1" s="1"/>
  <c r="CV48" i="1"/>
  <c r="CV47" i="1" s="1"/>
  <c r="CN48" i="1"/>
  <c r="CN47" i="1" s="1"/>
  <c r="CF48" i="1"/>
  <c r="CF47" i="1" s="1"/>
  <c r="BX48" i="1"/>
  <c r="BX47" i="1" s="1"/>
  <c r="BP48" i="1"/>
  <c r="BP47" i="1" s="1"/>
  <c r="BH48" i="1"/>
  <c r="BH47" i="1" s="1"/>
  <c r="AZ48" i="1"/>
  <c r="AZ47" i="1" s="1"/>
  <c r="AR48" i="1"/>
  <c r="AR47" i="1" s="1"/>
  <c r="AJ48" i="1"/>
  <c r="AJ47" i="1" s="1"/>
  <c r="AB48" i="1"/>
  <c r="AB47" i="1" s="1"/>
  <c r="T48" i="1"/>
  <c r="T47" i="1" s="1"/>
  <c r="D49" i="1"/>
  <c r="D50" i="1" s="1"/>
  <c r="DJ48" i="1"/>
  <c r="DJ47" i="1" s="1"/>
  <c r="DB48" i="1"/>
  <c r="DB47" i="1" s="1"/>
  <c r="CT48" i="1"/>
  <c r="CT47" i="1" s="1"/>
  <c r="CL48" i="1"/>
  <c r="CL47" i="1" s="1"/>
  <c r="CD48" i="1"/>
  <c r="CD47" i="1" s="1"/>
  <c r="BV48" i="1"/>
  <c r="BV47" i="1" s="1"/>
  <c r="BN48" i="1"/>
  <c r="BN47" i="1" s="1"/>
  <c r="BF48" i="1"/>
  <c r="BF47" i="1" s="1"/>
  <c r="AX48" i="1"/>
  <c r="AX47" i="1" s="1"/>
  <c r="AP48" i="1"/>
  <c r="AP47" i="1" s="1"/>
  <c r="AH48" i="1"/>
  <c r="AH47" i="1" s="1"/>
  <c r="Z48" i="1"/>
  <c r="Z47" i="1" s="1"/>
  <c r="R48" i="1"/>
  <c r="R47" i="1" s="1"/>
  <c r="DP48" i="1"/>
  <c r="DP47" i="1" s="1"/>
  <c r="DH48" i="1"/>
  <c r="DH47" i="1" s="1"/>
  <c r="CZ48" i="1"/>
  <c r="CZ47" i="1" s="1"/>
  <c r="CR48" i="1"/>
  <c r="CR47" i="1" s="1"/>
  <c r="CJ48" i="1"/>
  <c r="CJ47" i="1" s="1"/>
  <c r="CB48" i="1"/>
  <c r="CB47" i="1" s="1"/>
  <c r="BT48" i="1"/>
  <c r="BT47" i="1" s="1"/>
  <c r="BL48" i="1"/>
  <c r="BL47" i="1" s="1"/>
  <c r="BD48" i="1"/>
  <c r="BD47" i="1" s="1"/>
  <c r="AV48" i="1"/>
  <c r="AV47" i="1" s="1"/>
  <c r="AN48" i="1"/>
  <c r="AN47" i="1" s="1"/>
  <c r="AF48" i="1"/>
  <c r="AF47" i="1" s="1"/>
  <c r="X48" i="1"/>
  <c r="X47" i="1" s="1"/>
  <c r="P48" i="1"/>
  <c r="P43" i="1"/>
  <c r="P47" i="1" l="1"/>
  <c r="DR48" i="1"/>
  <c r="DR47" i="1" s="1"/>
  <c r="DN50" i="1"/>
  <c r="DF50" i="1"/>
  <c r="CX50" i="1"/>
  <c r="CP50" i="1"/>
  <c r="CH50" i="1"/>
  <c r="BZ50" i="1"/>
  <c r="BR50" i="1"/>
  <c r="BJ50" i="1"/>
  <c r="BB50" i="1"/>
  <c r="AT50" i="1"/>
  <c r="AL50" i="1"/>
  <c r="AD50" i="1"/>
  <c r="V50" i="1"/>
  <c r="DL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D51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DP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D52" i="1" l="1"/>
  <c r="DJ51" i="1"/>
  <c r="DB51" i="1"/>
  <c r="CT51" i="1"/>
  <c r="CL51" i="1"/>
  <c r="CD51" i="1"/>
  <c r="BV51" i="1"/>
  <c r="BN51" i="1"/>
  <c r="BF51" i="1"/>
  <c r="AX51" i="1"/>
  <c r="AP51" i="1"/>
  <c r="AH51" i="1"/>
  <c r="Z51" i="1"/>
  <c r="R51" i="1"/>
  <c r="DP51" i="1"/>
  <c r="DH51" i="1"/>
  <c r="CZ51" i="1"/>
  <c r="CR51" i="1"/>
  <c r="CJ51" i="1"/>
  <c r="CB51" i="1"/>
  <c r="BT51" i="1"/>
  <c r="BL51" i="1"/>
  <c r="BD51" i="1"/>
  <c r="AV51" i="1"/>
  <c r="AN51" i="1"/>
  <c r="AF51" i="1"/>
  <c r="X51" i="1"/>
  <c r="P51" i="1"/>
  <c r="DN51" i="1"/>
  <c r="DF51" i="1"/>
  <c r="CX51" i="1"/>
  <c r="CP51" i="1"/>
  <c r="CH51" i="1"/>
  <c r="BZ51" i="1"/>
  <c r="BR51" i="1"/>
  <c r="BJ51" i="1"/>
  <c r="BB51" i="1"/>
  <c r="AT51" i="1"/>
  <c r="AL51" i="1"/>
  <c r="AD51" i="1"/>
  <c r="V51" i="1"/>
  <c r="DL51" i="1"/>
  <c r="DD51" i="1"/>
  <c r="CV51" i="1"/>
  <c r="CN51" i="1"/>
  <c r="CF51" i="1"/>
  <c r="BX51" i="1"/>
  <c r="BP51" i="1"/>
  <c r="BH51" i="1"/>
  <c r="AZ51" i="1"/>
  <c r="AR51" i="1"/>
  <c r="AJ51" i="1"/>
  <c r="AB51" i="1"/>
  <c r="T51" i="1"/>
  <c r="DR50" i="1"/>
  <c r="DN52" i="1" l="1"/>
  <c r="DN49" i="1" s="1"/>
  <c r="DF52" i="1"/>
  <c r="DF49" i="1" s="1"/>
  <c r="CX52" i="1"/>
  <c r="CX49" i="1" s="1"/>
  <c r="CP52" i="1"/>
  <c r="CP49" i="1" s="1"/>
  <c r="CH52" i="1"/>
  <c r="CH49" i="1" s="1"/>
  <c r="BZ52" i="1"/>
  <c r="BZ49" i="1" s="1"/>
  <c r="BR52" i="1"/>
  <c r="BR49" i="1" s="1"/>
  <c r="BJ52" i="1"/>
  <c r="BJ49" i="1" s="1"/>
  <c r="BB52" i="1"/>
  <c r="BB49" i="1" s="1"/>
  <c r="AT52" i="1"/>
  <c r="AT49" i="1" s="1"/>
  <c r="AL52" i="1"/>
  <c r="AL49" i="1" s="1"/>
  <c r="AD52" i="1"/>
  <c r="AD49" i="1" s="1"/>
  <c r="V52" i="1"/>
  <c r="V49" i="1" s="1"/>
  <c r="DL52" i="1"/>
  <c r="DL49" i="1" s="1"/>
  <c r="DD52" i="1"/>
  <c r="DD49" i="1" s="1"/>
  <c r="CV52" i="1"/>
  <c r="CV49" i="1" s="1"/>
  <c r="CN52" i="1"/>
  <c r="CN49" i="1" s="1"/>
  <c r="CF52" i="1"/>
  <c r="CF49" i="1" s="1"/>
  <c r="BX52" i="1"/>
  <c r="BX49" i="1" s="1"/>
  <c r="BP52" i="1"/>
  <c r="BP49" i="1" s="1"/>
  <c r="BH52" i="1"/>
  <c r="BH49" i="1" s="1"/>
  <c r="AZ52" i="1"/>
  <c r="AZ49" i="1" s="1"/>
  <c r="AR52" i="1"/>
  <c r="AR49" i="1" s="1"/>
  <c r="AJ52" i="1"/>
  <c r="AJ49" i="1" s="1"/>
  <c r="AB52" i="1"/>
  <c r="AB49" i="1" s="1"/>
  <c r="T52" i="1"/>
  <c r="T49" i="1" s="1"/>
  <c r="D53" i="1"/>
  <c r="D54" i="1" s="1"/>
  <c r="DJ52" i="1"/>
  <c r="DJ49" i="1" s="1"/>
  <c r="DB52" i="1"/>
  <c r="DB49" i="1" s="1"/>
  <c r="CT52" i="1"/>
  <c r="CT49" i="1" s="1"/>
  <c r="CL52" i="1"/>
  <c r="CL49" i="1" s="1"/>
  <c r="CD52" i="1"/>
  <c r="CD49" i="1" s="1"/>
  <c r="BV52" i="1"/>
  <c r="BV49" i="1" s="1"/>
  <c r="BN52" i="1"/>
  <c r="BN49" i="1" s="1"/>
  <c r="BF52" i="1"/>
  <c r="BF49" i="1" s="1"/>
  <c r="AX52" i="1"/>
  <c r="AX49" i="1" s="1"/>
  <c r="AP52" i="1"/>
  <c r="AP49" i="1" s="1"/>
  <c r="AH52" i="1"/>
  <c r="AH49" i="1" s="1"/>
  <c r="Z52" i="1"/>
  <c r="Z49" i="1" s="1"/>
  <c r="R52" i="1"/>
  <c r="R49" i="1" s="1"/>
  <c r="DP52" i="1"/>
  <c r="DP49" i="1" s="1"/>
  <c r="DH52" i="1"/>
  <c r="DH49" i="1" s="1"/>
  <c r="CZ52" i="1"/>
  <c r="CZ49" i="1" s="1"/>
  <c r="CR52" i="1"/>
  <c r="CR49" i="1" s="1"/>
  <c r="CJ52" i="1"/>
  <c r="CJ49" i="1" s="1"/>
  <c r="CB52" i="1"/>
  <c r="CB49" i="1" s="1"/>
  <c r="BT52" i="1"/>
  <c r="BT49" i="1" s="1"/>
  <c r="BL52" i="1"/>
  <c r="BL49" i="1" s="1"/>
  <c r="BD52" i="1"/>
  <c r="BD49" i="1" s="1"/>
  <c r="AV52" i="1"/>
  <c r="AV49" i="1" s="1"/>
  <c r="AN52" i="1"/>
  <c r="AN49" i="1" s="1"/>
  <c r="AF52" i="1"/>
  <c r="AF49" i="1" s="1"/>
  <c r="X52" i="1"/>
  <c r="X49" i="1" s="1"/>
  <c r="P52" i="1"/>
  <c r="DR51" i="1"/>
  <c r="DR52" i="1" l="1"/>
  <c r="DR49" i="1" s="1"/>
  <c r="P49" i="1"/>
  <c r="DN54" i="1"/>
  <c r="DF54" i="1"/>
  <c r="CX54" i="1"/>
  <c r="CP54" i="1"/>
  <c r="CH54" i="1"/>
  <c r="BZ54" i="1"/>
  <c r="BR54" i="1"/>
  <c r="BJ54" i="1"/>
  <c r="BB54" i="1"/>
  <c r="AT54" i="1"/>
  <c r="AL54" i="1"/>
  <c r="AD54" i="1"/>
  <c r="V54" i="1"/>
  <c r="DL54" i="1"/>
  <c r="DD54" i="1"/>
  <c r="CV54" i="1"/>
  <c r="CN54" i="1"/>
  <c r="CF54" i="1"/>
  <c r="BX54" i="1"/>
  <c r="BP54" i="1"/>
  <c r="BH54" i="1"/>
  <c r="AZ54" i="1"/>
  <c r="AR54" i="1"/>
  <c r="AJ54" i="1"/>
  <c r="AB54" i="1"/>
  <c r="T54" i="1"/>
  <c r="D55" i="1"/>
  <c r="DJ54" i="1"/>
  <c r="DB54" i="1"/>
  <c r="CT54" i="1"/>
  <c r="CL54" i="1"/>
  <c r="CD54" i="1"/>
  <c r="BV54" i="1"/>
  <c r="BN54" i="1"/>
  <c r="BF54" i="1"/>
  <c r="AX54" i="1"/>
  <c r="AP54" i="1"/>
  <c r="AH54" i="1"/>
  <c r="Z54" i="1"/>
  <c r="R54" i="1"/>
  <c r="DP54" i="1"/>
  <c r="DH54" i="1"/>
  <c r="CZ54" i="1"/>
  <c r="CR54" i="1"/>
  <c r="CJ54" i="1"/>
  <c r="CB54" i="1"/>
  <c r="BT54" i="1"/>
  <c r="BL54" i="1"/>
  <c r="BD54" i="1"/>
  <c r="AV54" i="1"/>
  <c r="AN54" i="1"/>
  <c r="AF54" i="1"/>
  <c r="X54" i="1"/>
  <c r="P54" i="1"/>
  <c r="D56" i="1" l="1"/>
  <c r="DJ55" i="1"/>
  <c r="DB55" i="1"/>
  <c r="CT55" i="1"/>
  <c r="CL55" i="1"/>
  <c r="CD55" i="1"/>
  <c r="BV55" i="1"/>
  <c r="BN55" i="1"/>
  <c r="BF55" i="1"/>
  <c r="AX55" i="1"/>
  <c r="AP55" i="1"/>
  <c r="AH55" i="1"/>
  <c r="Z55" i="1"/>
  <c r="R55" i="1"/>
  <c r="DP55" i="1"/>
  <c r="DH55" i="1"/>
  <c r="CZ55" i="1"/>
  <c r="CR55" i="1"/>
  <c r="CJ55" i="1"/>
  <c r="CB55" i="1"/>
  <c r="BT55" i="1"/>
  <c r="BL55" i="1"/>
  <c r="BD55" i="1"/>
  <c r="AV55" i="1"/>
  <c r="AN55" i="1"/>
  <c r="AF55" i="1"/>
  <c r="X55" i="1"/>
  <c r="P55" i="1"/>
  <c r="DN55" i="1"/>
  <c r="DF55" i="1"/>
  <c r="CX55" i="1"/>
  <c r="CP55" i="1"/>
  <c r="CH55" i="1"/>
  <c r="BZ55" i="1"/>
  <c r="BR55" i="1"/>
  <c r="BJ55" i="1"/>
  <c r="BB55" i="1"/>
  <c r="AT55" i="1"/>
  <c r="AL55" i="1"/>
  <c r="AD55" i="1"/>
  <c r="V55" i="1"/>
  <c r="DL55" i="1"/>
  <c r="DD55" i="1"/>
  <c r="CV55" i="1"/>
  <c r="CN55" i="1"/>
  <c r="CF55" i="1"/>
  <c r="BX55" i="1"/>
  <c r="BP55" i="1"/>
  <c r="BH55" i="1"/>
  <c r="AZ55" i="1"/>
  <c r="AR55" i="1"/>
  <c r="AJ55" i="1"/>
  <c r="AB55" i="1"/>
  <c r="T55" i="1"/>
  <c r="DR54" i="1"/>
  <c r="DN56" i="1" l="1"/>
  <c r="DF56" i="1"/>
  <c r="CX56" i="1"/>
  <c r="CP56" i="1"/>
  <c r="CH56" i="1"/>
  <c r="BZ56" i="1"/>
  <c r="BR56" i="1"/>
  <c r="BJ56" i="1"/>
  <c r="BB56" i="1"/>
  <c r="AT56" i="1"/>
  <c r="AL56" i="1"/>
  <c r="AD56" i="1"/>
  <c r="V56" i="1"/>
  <c r="DL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D57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DP56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DR55" i="1"/>
  <c r="DR56" i="1" l="1"/>
  <c r="D58" i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DP57" i="1"/>
  <c r="DH57" i="1"/>
  <c r="CZ57" i="1"/>
  <c r="CR57" i="1"/>
  <c r="CJ57" i="1"/>
  <c r="CB57" i="1"/>
  <c r="BT57" i="1"/>
  <c r="BL57" i="1"/>
  <c r="BD57" i="1"/>
  <c r="AV57" i="1"/>
  <c r="AN57" i="1"/>
  <c r="AF57" i="1"/>
  <c r="X57" i="1"/>
  <c r="P57" i="1"/>
  <c r="DN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DL57" i="1"/>
  <c r="DD57" i="1"/>
  <c r="CV57" i="1"/>
  <c r="CN57" i="1"/>
  <c r="CF57" i="1"/>
  <c r="BX57" i="1"/>
  <c r="BP57" i="1"/>
  <c r="BH57" i="1"/>
  <c r="AZ57" i="1"/>
  <c r="AR57" i="1"/>
  <c r="AJ57" i="1"/>
  <c r="AB57" i="1"/>
  <c r="T57" i="1"/>
  <c r="DR57" i="1" l="1"/>
  <c r="DN58" i="1"/>
  <c r="DF58" i="1"/>
  <c r="CX58" i="1"/>
  <c r="CP58" i="1"/>
  <c r="CH58" i="1"/>
  <c r="BZ58" i="1"/>
  <c r="BR58" i="1"/>
  <c r="BJ58" i="1"/>
  <c r="BB58" i="1"/>
  <c r="AT58" i="1"/>
  <c r="AL58" i="1"/>
  <c r="AD58" i="1"/>
  <c r="V58" i="1"/>
  <c r="DL58" i="1"/>
  <c r="DD58" i="1"/>
  <c r="CV58" i="1"/>
  <c r="CN58" i="1"/>
  <c r="CF58" i="1"/>
  <c r="BX58" i="1"/>
  <c r="BP58" i="1"/>
  <c r="BH58" i="1"/>
  <c r="AZ58" i="1"/>
  <c r="AR58" i="1"/>
  <c r="AJ58" i="1"/>
  <c r="AB58" i="1"/>
  <c r="T58" i="1"/>
  <c r="D59" i="1"/>
  <c r="DJ58" i="1"/>
  <c r="DB58" i="1"/>
  <c r="CT58" i="1"/>
  <c r="CL58" i="1"/>
  <c r="CD58" i="1"/>
  <c r="BV58" i="1"/>
  <c r="BN58" i="1"/>
  <c r="BF58" i="1"/>
  <c r="AX58" i="1"/>
  <c r="AP58" i="1"/>
  <c r="AH58" i="1"/>
  <c r="Z58" i="1"/>
  <c r="R58" i="1"/>
  <c r="DP58" i="1"/>
  <c r="DH58" i="1"/>
  <c r="CZ58" i="1"/>
  <c r="CR58" i="1"/>
  <c r="CJ58" i="1"/>
  <c r="CB58" i="1"/>
  <c r="BT58" i="1"/>
  <c r="BL58" i="1"/>
  <c r="BD58" i="1"/>
  <c r="AV58" i="1"/>
  <c r="AN58" i="1"/>
  <c r="AF58" i="1"/>
  <c r="X58" i="1"/>
  <c r="P58" i="1"/>
  <c r="DR58" i="1" l="1"/>
  <c r="D60" i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DP59" i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N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DL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DN60" i="1" l="1"/>
  <c r="DF60" i="1"/>
  <c r="CX60" i="1"/>
  <c r="CP60" i="1"/>
  <c r="CH60" i="1"/>
  <c r="BZ60" i="1"/>
  <c r="BR60" i="1"/>
  <c r="BJ60" i="1"/>
  <c r="BB60" i="1"/>
  <c r="AT60" i="1"/>
  <c r="AL60" i="1"/>
  <c r="AD60" i="1"/>
  <c r="V60" i="1"/>
  <c r="DL60" i="1"/>
  <c r="DD60" i="1"/>
  <c r="CV60" i="1"/>
  <c r="CN60" i="1"/>
  <c r="CF60" i="1"/>
  <c r="BX60" i="1"/>
  <c r="BP60" i="1"/>
  <c r="BH60" i="1"/>
  <c r="AZ60" i="1"/>
  <c r="AR60" i="1"/>
  <c r="AJ60" i="1"/>
  <c r="AB60" i="1"/>
  <c r="T60" i="1"/>
  <c r="D61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DP60" i="1"/>
  <c r="DH60" i="1"/>
  <c r="CZ60" i="1"/>
  <c r="CR60" i="1"/>
  <c r="CJ60" i="1"/>
  <c r="CB60" i="1"/>
  <c r="BT60" i="1"/>
  <c r="BL60" i="1"/>
  <c r="BD60" i="1"/>
  <c r="AV60" i="1"/>
  <c r="AN60" i="1"/>
  <c r="AF60" i="1"/>
  <c r="X60" i="1"/>
  <c r="P60" i="1"/>
  <c r="DR59" i="1"/>
  <c r="D62" i="1" l="1"/>
  <c r="DJ61" i="1"/>
  <c r="DB61" i="1"/>
  <c r="CT61" i="1"/>
  <c r="CL61" i="1"/>
  <c r="CD61" i="1"/>
  <c r="BV61" i="1"/>
  <c r="BN61" i="1"/>
  <c r="BF61" i="1"/>
  <c r="AX61" i="1"/>
  <c r="AP61" i="1"/>
  <c r="AH61" i="1"/>
  <c r="Z61" i="1"/>
  <c r="R61" i="1"/>
  <c r="DP61" i="1"/>
  <c r="DH61" i="1"/>
  <c r="CZ61" i="1"/>
  <c r="CR61" i="1"/>
  <c r="CJ61" i="1"/>
  <c r="CB61" i="1"/>
  <c r="BT61" i="1"/>
  <c r="BL61" i="1"/>
  <c r="BD61" i="1"/>
  <c r="AV61" i="1"/>
  <c r="AN61" i="1"/>
  <c r="AF61" i="1"/>
  <c r="X61" i="1"/>
  <c r="P61" i="1"/>
  <c r="DN61" i="1"/>
  <c r="DF61" i="1"/>
  <c r="CX61" i="1"/>
  <c r="CP61" i="1"/>
  <c r="CH61" i="1"/>
  <c r="BZ61" i="1"/>
  <c r="BR61" i="1"/>
  <c r="BJ61" i="1"/>
  <c r="BB61" i="1"/>
  <c r="AT61" i="1"/>
  <c r="AL61" i="1"/>
  <c r="AD61" i="1"/>
  <c r="V61" i="1"/>
  <c r="DL61" i="1"/>
  <c r="DD61" i="1"/>
  <c r="CV61" i="1"/>
  <c r="CN61" i="1"/>
  <c r="CF61" i="1"/>
  <c r="BX61" i="1"/>
  <c r="BP61" i="1"/>
  <c r="BH61" i="1"/>
  <c r="AZ61" i="1"/>
  <c r="AR61" i="1"/>
  <c r="AJ61" i="1"/>
  <c r="AB61" i="1"/>
  <c r="T61" i="1"/>
  <c r="DR60" i="1"/>
  <c r="DR61" i="1" l="1"/>
  <c r="DN62" i="1"/>
  <c r="DF62" i="1"/>
  <c r="CX62" i="1"/>
  <c r="CP62" i="1"/>
  <c r="CH62" i="1"/>
  <c r="BZ62" i="1"/>
  <c r="BR62" i="1"/>
  <c r="BJ62" i="1"/>
  <c r="BB62" i="1"/>
  <c r="AT62" i="1"/>
  <c r="AL62" i="1"/>
  <c r="AD62" i="1"/>
  <c r="V62" i="1"/>
  <c r="DL62" i="1"/>
  <c r="DD62" i="1"/>
  <c r="CV62" i="1"/>
  <c r="CN62" i="1"/>
  <c r="CF62" i="1"/>
  <c r="BX62" i="1"/>
  <c r="BP62" i="1"/>
  <c r="BH62" i="1"/>
  <c r="AZ62" i="1"/>
  <c r="AR62" i="1"/>
  <c r="AJ62" i="1"/>
  <c r="AB62" i="1"/>
  <c r="T62" i="1"/>
  <c r="D63" i="1"/>
  <c r="DJ62" i="1"/>
  <c r="DB62" i="1"/>
  <c r="CT62" i="1"/>
  <c r="CL62" i="1"/>
  <c r="CD62" i="1"/>
  <c r="BV62" i="1"/>
  <c r="BN62" i="1"/>
  <c r="BF62" i="1"/>
  <c r="AX62" i="1"/>
  <c r="AP62" i="1"/>
  <c r="AH62" i="1"/>
  <c r="Z62" i="1"/>
  <c r="R62" i="1"/>
  <c r="DP62" i="1"/>
  <c r="DH62" i="1"/>
  <c r="CZ62" i="1"/>
  <c r="CR62" i="1"/>
  <c r="CJ62" i="1"/>
  <c r="CB62" i="1"/>
  <c r="BT62" i="1"/>
  <c r="BL62" i="1"/>
  <c r="BD62" i="1"/>
  <c r="AV62" i="1"/>
  <c r="AN62" i="1"/>
  <c r="AF62" i="1"/>
  <c r="X62" i="1"/>
  <c r="P62" i="1"/>
  <c r="DR62" i="1" l="1"/>
  <c r="D64" i="1"/>
  <c r="D65" i="1" s="1"/>
  <c r="DJ63" i="1"/>
  <c r="DJ53" i="1" s="1"/>
  <c r="DB63" i="1"/>
  <c r="DB53" i="1" s="1"/>
  <c r="CT63" i="1"/>
  <c r="CT53" i="1" s="1"/>
  <c r="CL63" i="1"/>
  <c r="CL53" i="1" s="1"/>
  <c r="CD63" i="1"/>
  <c r="CD53" i="1" s="1"/>
  <c r="BV63" i="1"/>
  <c r="BV53" i="1" s="1"/>
  <c r="BN63" i="1"/>
  <c r="BN53" i="1" s="1"/>
  <c r="BF63" i="1"/>
  <c r="BF53" i="1" s="1"/>
  <c r="AX63" i="1"/>
  <c r="AX53" i="1" s="1"/>
  <c r="AP63" i="1"/>
  <c r="AP53" i="1" s="1"/>
  <c r="AH63" i="1"/>
  <c r="AH53" i="1" s="1"/>
  <c r="Z63" i="1"/>
  <c r="Z53" i="1" s="1"/>
  <c r="R63" i="1"/>
  <c r="R53" i="1" s="1"/>
  <c r="DP63" i="1"/>
  <c r="DP53" i="1" s="1"/>
  <c r="DH63" i="1"/>
  <c r="DH53" i="1" s="1"/>
  <c r="CZ63" i="1"/>
  <c r="CZ53" i="1" s="1"/>
  <c r="CR63" i="1"/>
  <c r="CR53" i="1" s="1"/>
  <c r="CJ63" i="1"/>
  <c r="CJ53" i="1" s="1"/>
  <c r="CB63" i="1"/>
  <c r="CB53" i="1" s="1"/>
  <c r="BT63" i="1"/>
  <c r="BT53" i="1" s="1"/>
  <c r="BL63" i="1"/>
  <c r="BL53" i="1" s="1"/>
  <c r="BD63" i="1"/>
  <c r="BD53" i="1" s="1"/>
  <c r="AV63" i="1"/>
  <c r="AV53" i="1" s="1"/>
  <c r="AN63" i="1"/>
  <c r="AN53" i="1" s="1"/>
  <c r="AF63" i="1"/>
  <c r="AF53" i="1" s="1"/>
  <c r="X63" i="1"/>
  <c r="X53" i="1" s="1"/>
  <c r="P63" i="1"/>
  <c r="DN63" i="1"/>
  <c r="DN53" i="1" s="1"/>
  <c r="DF63" i="1"/>
  <c r="DF53" i="1" s="1"/>
  <c r="CX63" i="1"/>
  <c r="CX53" i="1" s="1"/>
  <c r="CP63" i="1"/>
  <c r="CP53" i="1" s="1"/>
  <c r="CH63" i="1"/>
  <c r="CH53" i="1" s="1"/>
  <c r="BZ63" i="1"/>
  <c r="BZ53" i="1" s="1"/>
  <c r="BR63" i="1"/>
  <c r="BR53" i="1" s="1"/>
  <c r="BJ63" i="1"/>
  <c r="BJ53" i="1" s="1"/>
  <c r="BB63" i="1"/>
  <c r="BB53" i="1" s="1"/>
  <c r="AT63" i="1"/>
  <c r="AT53" i="1" s="1"/>
  <c r="AL63" i="1"/>
  <c r="AL53" i="1" s="1"/>
  <c r="AD63" i="1"/>
  <c r="AD53" i="1" s="1"/>
  <c r="V63" i="1"/>
  <c r="V53" i="1" s="1"/>
  <c r="DL63" i="1"/>
  <c r="DL53" i="1" s="1"/>
  <c r="DD63" i="1"/>
  <c r="DD53" i="1" s="1"/>
  <c r="CV63" i="1"/>
  <c r="CV53" i="1" s="1"/>
  <c r="CN63" i="1"/>
  <c r="CN53" i="1" s="1"/>
  <c r="CF63" i="1"/>
  <c r="CF53" i="1" s="1"/>
  <c r="BX63" i="1"/>
  <c r="BX53" i="1" s="1"/>
  <c r="BP63" i="1"/>
  <c r="BP53" i="1" s="1"/>
  <c r="BH63" i="1"/>
  <c r="BH53" i="1" s="1"/>
  <c r="AZ63" i="1"/>
  <c r="AZ53" i="1" s="1"/>
  <c r="AR63" i="1"/>
  <c r="AR53" i="1" s="1"/>
  <c r="AJ63" i="1"/>
  <c r="AJ53" i="1" s="1"/>
  <c r="AB63" i="1"/>
  <c r="AB53" i="1" s="1"/>
  <c r="T63" i="1"/>
  <c r="T53" i="1" s="1"/>
  <c r="DR63" i="1" l="1"/>
  <c r="DR53" i="1" s="1"/>
  <c r="P53" i="1"/>
  <c r="D66" i="1"/>
  <c r="DJ65" i="1"/>
  <c r="DB65" i="1"/>
  <c r="CT65" i="1"/>
  <c r="CL65" i="1"/>
  <c r="CD65" i="1"/>
  <c r="BV65" i="1"/>
  <c r="BN65" i="1"/>
  <c r="BF65" i="1"/>
  <c r="AX65" i="1"/>
  <c r="AP65" i="1"/>
  <c r="AH65" i="1"/>
  <c r="Z65" i="1"/>
  <c r="R65" i="1"/>
  <c r="DP65" i="1"/>
  <c r="DH65" i="1"/>
  <c r="CZ65" i="1"/>
  <c r="CR65" i="1"/>
  <c r="CJ65" i="1"/>
  <c r="CB65" i="1"/>
  <c r="BT65" i="1"/>
  <c r="BL65" i="1"/>
  <c r="BD65" i="1"/>
  <c r="AV65" i="1"/>
  <c r="AN65" i="1"/>
  <c r="AF65" i="1"/>
  <c r="X65" i="1"/>
  <c r="P65" i="1"/>
  <c r="DN65" i="1"/>
  <c r="DF65" i="1"/>
  <c r="CX65" i="1"/>
  <c r="CP65" i="1"/>
  <c r="CH65" i="1"/>
  <c r="BZ65" i="1"/>
  <c r="BR65" i="1"/>
  <c r="BJ65" i="1"/>
  <c r="BB65" i="1"/>
  <c r="AT65" i="1"/>
  <c r="AL65" i="1"/>
  <c r="AD65" i="1"/>
  <c r="V65" i="1"/>
  <c r="DL65" i="1"/>
  <c r="DD65" i="1"/>
  <c r="CV65" i="1"/>
  <c r="CN65" i="1"/>
  <c r="CF65" i="1"/>
  <c r="BX65" i="1"/>
  <c r="BP65" i="1"/>
  <c r="BH65" i="1"/>
  <c r="AZ65" i="1"/>
  <c r="AR65" i="1"/>
  <c r="AJ65" i="1"/>
  <c r="AB65" i="1"/>
  <c r="T65" i="1"/>
  <c r="DN66" i="1" l="1"/>
  <c r="DF66" i="1"/>
  <c r="CX66" i="1"/>
  <c r="CP66" i="1"/>
  <c r="CH66" i="1"/>
  <c r="BZ66" i="1"/>
  <c r="BR66" i="1"/>
  <c r="BJ66" i="1"/>
  <c r="BB66" i="1"/>
  <c r="AT66" i="1"/>
  <c r="AL66" i="1"/>
  <c r="AD66" i="1"/>
  <c r="V66" i="1"/>
  <c r="DL66" i="1"/>
  <c r="DD66" i="1"/>
  <c r="CV66" i="1"/>
  <c r="CN66" i="1"/>
  <c r="CF66" i="1"/>
  <c r="BX66" i="1"/>
  <c r="BP66" i="1"/>
  <c r="BH66" i="1"/>
  <c r="AZ66" i="1"/>
  <c r="AR66" i="1"/>
  <c r="AJ66" i="1"/>
  <c r="AB66" i="1"/>
  <c r="T66" i="1"/>
  <c r="D67" i="1"/>
  <c r="DJ66" i="1"/>
  <c r="DB66" i="1"/>
  <c r="CT66" i="1"/>
  <c r="CL66" i="1"/>
  <c r="CD66" i="1"/>
  <c r="BV66" i="1"/>
  <c r="BN66" i="1"/>
  <c r="BF66" i="1"/>
  <c r="AX66" i="1"/>
  <c r="AP66" i="1"/>
  <c r="AH66" i="1"/>
  <c r="Z66" i="1"/>
  <c r="R66" i="1"/>
  <c r="DP66" i="1"/>
  <c r="DH66" i="1"/>
  <c r="CZ66" i="1"/>
  <c r="CR66" i="1"/>
  <c r="CJ66" i="1"/>
  <c r="CB66" i="1"/>
  <c r="BT66" i="1"/>
  <c r="BL66" i="1"/>
  <c r="BD66" i="1"/>
  <c r="AV66" i="1"/>
  <c r="AN66" i="1"/>
  <c r="AF66" i="1"/>
  <c r="X66" i="1"/>
  <c r="P66" i="1"/>
  <c r="DR65" i="1"/>
  <c r="DR66" i="1" l="1"/>
  <c r="D68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DP67" i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DN67" i="1"/>
  <c r="DF67" i="1"/>
  <c r="CX67" i="1"/>
  <c r="CP67" i="1"/>
  <c r="CH67" i="1"/>
  <c r="BZ67" i="1"/>
  <c r="BR67" i="1"/>
  <c r="BJ67" i="1"/>
  <c r="BB67" i="1"/>
  <c r="AT67" i="1"/>
  <c r="AL67" i="1"/>
  <c r="AD67" i="1"/>
  <c r="V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DN68" i="1" l="1"/>
  <c r="DF68" i="1"/>
  <c r="CX68" i="1"/>
  <c r="CP68" i="1"/>
  <c r="CH68" i="1"/>
  <c r="BZ68" i="1"/>
  <c r="BR68" i="1"/>
  <c r="BJ68" i="1"/>
  <c r="BB68" i="1"/>
  <c r="AT68" i="1"/>
  <c r="AL68" i="1"/>
  <c r="AD68" i="1"/>
  <c r="V68" i="1"/>
  <c r="DL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D69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P68" i="1"/>
  <c r="DH68" i="1"/>
  <c r="CZ68" i="1"/>
  <c r="CR68" i="1"/>
  <c r="CJ68" i="1"/>
  <c r="CB68" i="1"/>
  <c r="BT68" i="1"/>
  <c r="BL68" i="1"/>
  <c r="BD68" i="1"/>
  <c r="AV68" i="1"/>
  <c r="AN68" i="1"/>
  <c r="AF68" i="1"/>
  <c r="X68" i="1"/>
  <c r="P68" i="1"/>
  <c r="DR67" i="1"/>
  <c r="DR68" i="1" l="1"/>
  <c r="D70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DP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DR69" i="1" l="1"/>
  <c r="DN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DL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D71" i="1"/>
  <c r="DJ70" i="1"/>
  <c r="DB70" i="1"/>
  <c r="CT70" i="1"/>
  <c r="CL70" i="1"/>
  <c r="CD70" i="1"/>
  <c r="BV70" i="1"/>
  <c r="BN70" i="1"/>
  <c r="BF70" i="1"/>
  <c r="AX70" i="1"/>
  <c r="AP70" i="1"/>
  <c r="AH70" i="1"/>
  <c r="Z70" i="1"/>
  <c r="R70" i="1"/>
  <c r="DP70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DR70" i="1" l="1"/>
  <c r="DJ71" i="1"/>
  <c r="DJ64" i="1" s="1"/>
  <c r="DB71" i="1"/>
  <c r="DB64" i="1" s="1"/>
  <c r="CT71" i="1"/>
  <c r="CT64" i="1" s="1"/>
  <c r="CL71" i="1"/>
  <c r="CL64" i="1" s="1"/>
  <c r="CD71" i="1"/>
  <c r="CD64" i="1" s="1"/>
  <c r="BV71" i="1"/>
  <c r="BV64" i="1" s="1"/>
  <c r="BN71" i="1"/>
  <c r="BN64" i="1" s="1"/>
  <c r="BF71" i="1"/>
  <c r="BF64" i="1" s="1"/>
  <c r="AX71" i="1"/>
  <c r="AX64" i="1" s="1"/>
  <c r="AP71" i="1"/>
  <c r="AP64" i="1" s="1"/>
  <c r="AH71" i="1"/>
  <c r="AH64" i="1" s="1"/>
  <c r="Z71" i="1"/>
  <c r="Z64" i="1" s="1"/>
  <c r="R71" i="1"/>
  <c r="R64" i="1" s="1"/>
  <c r="D72" i="1"/>
  <c r="D73" i="1" s="1"/>
  <c r="DP71" i="1"/>
  <c r="DP64" i="1" s="1"/>
  <c r="DH71" i="1"/>
  <c r="DH64" i="1" s="1"/>
  <c r="CZ71" i="1"/>
  <c r="CZ64" i="1" s="1"/>
  <c r="CR71" i="1"/>
  <c r="CR64" i="1" s="1"/>
  <c r="CJ71" i="1"/>
  <c r="CJ64" i="1" s="1"/>
  <c r="CB71" i="1"/>
  <c r="CB64" i="1" s="1"/>
  <c r="BT71" i="1"/>
  <c r="BT64" i="1" s="1"/>
  <c r="BL71" i="1"/>
  <c r="BL64" i="1" s="1"/>
  <c r="BD71" i="1"/>
  <c r="BD64" i="1" s="1"/>
  <c r="AV71" i="1"/>
  <c r="AV64" i="1" s="1"/>
  <c r="AN71" i="1"/>
  <c r="AN64" i="1" s="1"/>
  <c r="AF71" i="1"/>
  <c r="AF64" i="1" s="1"/>
  <c r="X71" i="1"/>
  <c r="X64" i="1" s="1"/>
  <c r="P71" i="1"/>
  <c r="DN71" i="1"/>
  <c r="DN64" i="1" s="1"/>
  <c r="DF71" i="1"/>
  <c r="DF64" i="1" s="1"/>
  <c r="CX71" i="1"/>
  <c r="CX64" i="1" s="1"/>
  <c r="CP71" i="1"/>
  <c r="CP64" i="1" s="1"/>
  <c r="CH71" i="1"/>
  <c r="CH64" i="1" s="1"/>
  <c r="BZ71" i="1"/>
  <c r="BZ64" i="1" s="1"/>
  <c r="BR71" i="1"/>
  <c r="BR64" i="1" s="1"/>
  <c r="BJ71" i="1"/>
  <c r="BJ64" i="1" s="1"/>
  <c r="BB71" i="1"/>
  <c r="BB64" i="1" s="1"/>
  <c r="AT71" i="1"/>
  <c r="AT64" i="1" s="1"/>
  <c r="AL71" i="1"/>
  <c r="AL64" i="1" s="1"/>
  <c r="AD71" i="1"/>
  <c r="AD64" i="1" s="1"/>
  <c r="V71" i="1"/>
  <c r="V64" i="1" s="1"/>
  <c r="DL71" i="1"/>
  <c r="DL64" i="1" s="1"/>
  <c r="DD71" i="1"/>
  <c r="DD64" i="1" s="1"/>
  <c r="CV71" i="1"/>
  <c r="CV64" i="1" s="1"/>
  <c r="CN71" i="1"/>
  <c r="CN64" i="1" s="1"/>
  <c r="CF71" i="1"/>
  <c r="CF64" i="1" s="1"/>
  <c r="BX71" i="1"/>
  <c r="BX64" i="1" s="1"/>
  <c r="BP71" i="1"/>
  <c r="BP64" i="1" s="1"/>
  <c r="BH71" i="1"/>
  <c r="BH64" i="1" s="1"/>
  <c r="AZ71" i="1"/>
  <c r="AZ64" i="1" s="1"/>
  <c r="AR71" i="1"/>
  <c r="AR64" i="1" s="1"/>
  <c r="AJ71" i="1"/>
  <c r="AJ64" i="1" s="1"/>
  <c r="AB71" i="1"/>
  <c r="AB64" i="1" s="1"/>
  <c r="T71" i="1"/>
  <c r="T64" i="1" s="1"/>
  <c r="DL73" i="1" l="1"/>
  <c r="DD73" i="1"/>
  <c r="CV73" i="1"/>
  <c r="CN73" i="1"/>
  <c r="CF73" i="1"/>
  <c r="BX73" i="1"/>
  <c r="BP73" i="1"/>
  <c r="BH73" i="1"/>
  <c r="AZ73" i="1"/>
  <c r="AR73" i="1"/>
  <c r="AJ73" i="1"/>
  <c r="AB73" i="1"/>
  <c r="T73" i="1"/>
  <c r="D74" i="1"/>
  <c r="DJ73" i="1"/>
  <c r="DB73" i="1"/>
  <c r="CT73" i="1"/>
  <c r="CL73" i="1"/>
  <c r="CD73" i="1"/>
  <c r="BV73" i="1"/>
  <c r="BN73" i="1"/>
  <c r="BF73" i="1"/>
  <c r="AX73" i="1"/>
  <c r="AP73" i="1"/>
  <c r="AH73" i="1"/>
  <c r="Z73" i="1"/>
  <c r="R73" i="1"/>
  <c r="DP73" i="1"/>
  <c r="DH73" i="1"/>
  <c r="CZ73" i="1"/>
  <c r="CR73" i="1"/>
  <c r="CJ73" i="1"/>
  <c r="CB73" i="1"/>
  <c r="BT73" i="1"/>
  <c r="BL73" i="1"/>
  <c r="BD73" i="1"/>
  <c r="AV73" i="1"/>
  <c r="AN73" i="1"/>
  <c r="AF73" i="1"/>
  <c r="X73" i="1"/>
  <c r="P73" i="1"/>
  <c r="DN73" i="1"/>
  <c r="DF73" i="1"/>
  <c r="CX73" i="1"/>
  <c r="CP73" i="1"/>
  <c r="CH73" i="1"/>
  <c r="BZ73" i="1"/>
  <c r="BR73" i="1"/>
  <c r="BJ73" i="1"/>
  <c r="BB73" i="1"/>
  <c r="AT73" i="1"/>
  <c r="AL73" i="1"/>
  <c r="AD73" i="1"/>
  <c r="V73" i="1"/>
  <c r="DR71" i="1"/>
  <c r="DR64" i="1" s="1"/>
  <c r="P64" i="1"/>
  <c r="DP74" i="1" l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DN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DL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D75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R73" i="1"/>
  <c r="DL75" i="1" l="1"/>
  <c r="DD75" i="1"/>
  <c r="CV75" i="1"/>
  <c r="CN75" i="1"/>
  <c r="CF75" i="1"/>
  <c r="BX75" i="1"/>
  <c r="BP75" i="1"/>
  <c r="BH75" i="1"/>
  <c r="AZ75" i="1"/>
  <c r="AR75" i="1"/>
  <c r="AJ75" i="1"/>
  <c r="AB75" i="1"/>
  <c r="T75" i="1"/>
  <c r="D76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DP75" i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N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DR74" i="1"/>
  <c r="DR75" i="1" l="1"/>
  <c r="DP76" i="1"/>
  <c r="DP72" i="1" s="1"/>
  <c r="DH76" i="1"/>
  <c r="DH72" i="1" s="1"/>
  <c r="CZ76" i="1"/>
  <c r="CZ72" i="1" s="1"/>
  <c r="CR76" i="1"/>
  <c r="CR72" i="1" s="1"/>
  <c r="CJ76" i="1"/>
  <c r="CJ72" i="1" s="1"/>
  <c r="CB76" i="1"/>
  <c r="CB72" i="1" s="1"/>
  <c r="BT76" i="1"/>
  <c r="BT72" i="1" s="1"/>
  <c r="BL76" i="1"/>
  <c r="BL72" i="1" s="1"/>
  <c r="BD76" i="1"/>
  <c r="BD72" i="1" s="1"/>
  <c r="AV76" i="1"/>
  <c r="AV72" i="1" s="1"/>
  <c r="AN76" i="1"/>
  <c r="AN72" i="1" s="1"/>
  <c r="AF76" i="1"/>
  <c r="AF72" i="1" s="1"/>
  <c r="X76" i="1"/>
  <c r="X72" i="1" s="1"/>
  <c r="P76" i="1"/>
  <c r="P72" i="1" s="1"/>
  <c r="DN76" i="1"/>
  <c r="DN72" i="1" s="1"/>
  <c r="DF76" i="1"/>
  <c r="DF72" i="1" s="1"/>
  <c r="CX76" i="1"/>
  <c r="CX72" i="1" s="1"/>
  <c r="CP76" i="1"/>
  <c r="CP72" i="1" s="1"/>
  <c r="CH76" i="1"/>
  <c r="CH72" i="1" s="1"/>
  <c r="BZ76" i="1"/>
  <c r="BZ72" i="1" s="1"/>
  <c r="BR76" i="1"/>
  <c r="BR72" i="1" s="1"/>
  <c r="BJ76" i="1"/>
  <c r="BJ72" i="1" s="1"/>
  <c r="BB76" i="1"/>
  <c r="BB72" i="1" s="1"/>
  <c r="AT76" i="1"/>
  <c r="AT72" i="1" s="1"/>
  <c r="AL76" i="1"/>
  <c r="AL72" i="1" s="1"/>
  <c r="AD76" i="1"/>
  <c r="AD72" i="1" s="1"/>
  <c r="V76" i="1"/>
  <c r="V72" i="1" s="1"/>
  <c r="DL76" i="1"/>
  <c r="DL72" i="1" s="1"/>
  <c r="DD76" i="1"/>
  <c r="CV76" i="1"/>
  <c r="CV72" i="1" s="1"/>
  <c r="CN76" i="1"/>
  <c r="CN72" i="1" s="1"/>
  <c r="CF76" i="1"/>
  <c r="CF72" i="1" s="1"/>
  <c r="BX76" i="1"/>
  <c r="BP76" i="1"/>
  <c r="BP72" i="1" s="1"/>
  <c r="BH76" i="1"/>
  <c r="BH72" i="1" s="1"/>
  <c r="AZ76" i="1"/>
  <c r="AZ72" i="1" s="1"/>
  <c r="AR76" i="1"/>
  <c r="AJ76" i="1"/>
  <c r="AJ72" i="1" s="1"/>
  <c r="AB76" i="1"/>
  <c r="AB72" i="1" s="1"/>
  <c r="T76" i="1"/>
  <c r="T72" i="1" s="1"/>
  <c r="D77" i="1"/>
  <c r="D78" i="1" s="1"/>
  <c r="DJ76" i="1"/>
  <c r="DJ72" i="1" s="1"/>
  <c r="DB76" i="1"/>
  <c r="DB72" i="1" s="1"/>
  <c r="CT76" i="1"/>
  <c r="CT72" i="1" s="1"/>
  <c r="CL76" i="1"/>
  <c r="CL72" i="1" s="1"/>
  <c r="CD76" i="1"/>
  <c r="CD72" i="1" s="1"/>
  <c r="BV76" i="1"/>
  <c r="BV72" i="1" s="1"/>
  <c r="BN76" i="1"/>
  <c r="BN72" i="1" s="1"/>
  <c r="BF76" i="1"/>
  <c r="BF72" i="1" s="1"/>
  <c r="AX76" i="1"/>
  <c r="AX72" i="1" s="1"/>
  <c r="AP76" i="1"/>
  <c r="AP72" i="1" s="1"/>
  <c r="AH76" i="1"/>
  <c r="AH72" i="1" s="1"/>
  <c r="Z76" i="1"/>
  <c r="Z72" i="1" s="1"/>
  <c r="R76" i="1"/>
  <c r="R72" i="1" s="1"/>
  <c r="AR72" i="1"/>
  <c r="BX72" i="1"/>
  <c r="DD72" i="1"/>
  <c r="DR76" i="1" l="1"/>
  <c r="DR72" i="1" s="1"/>
  <c r="DP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DN78" i="1"/>
  <c r="DF78" i="1"/>
  <c r="CX78" i="1"/>
  <c r="CP78" i="1"/>
  <c r="CH78" i="1"/>
  <c r="BZ78" i="1"/>
  <c r="BR78" i="1"/>
  <c r="BJ78" i="1"/>
  <c r="BB78" i="1"/>
  <c r="AT78" i="1"/>
  <c r="AL78" i="1"/>
  <c r="AD78" i="1"/>
  <c r="V78" i="1"/>
  <c r="DL78" i="1"/>
  <c r="DD78" i="1"/>
  <c r="CV78" i="1"/>
  <c r="CN78" i="1"/>
  <c r="CF78" i="1"/>
  <c r="BX78" i="1"/>
  <c r="BP78" i="1"/>
  <c r="BH78" i="1"/>
  <c r="AZ78" i="1"/>
  <c r="AR78" i="1"/>
  <c r="AJ78" i="1"/>
  <c r="AB78" i="1"/>
  <c r="T78" i="1"/>
  <c r="D79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DL79" i="1" l="1"/>
  <c r="DD79" i="1"/>
  <c r="CV79" i="1"/>
  <c r="CN79" i="1"/>
  <c r="CF79" i="1"/>
  <c r="BX79" i="1"/>
  <c r="BP79" i="1"/>
  <c r="BH79" i="1"/>
  <c r="AZ79" i="1"/>
  <c r="AR79" i="1"/>
  <c r="AJ79" i="1"/>
  <c r="AB79" i="1"/>
  <c r="T79" i="1"/>
  <c r="D80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DP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N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DR78" i="1"/>
  <c r="DP80" i="1" l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D81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DR79" i="1"/>
  <c r="DR80" i="1" l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82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P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N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DP82" i="1" l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N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D83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DR81" i="1"/>
  <c r="DR82" i="1" l="1"/>
  <c r="DL83" i="1"/>
  <c r="DD83" i="1"/>
  <c r="CV83" i="1"/>
  <c r="CN83" i="1"/>
  <c r="CF83" i="1"/>
  <c r="BX83" i="1"/>
  <c r="BP83" i="1"/>
  <c r="BH83" i="1"/>
  <c r="AZ83" i="1"/>
  <c r="AR83" i="1"/>
  <c r="AJ83" i="1"/>
  <c r="AB83" i="1"/>
  <c r="T83" i="1"/>
  <c r="D84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DP83" i="1"/>
  <c r="DH83" i="1"/>
  <c r="CZ83" i="1"/>
  <c r="CR83" i="1"/>
  <c r="CJ83" i="1"/>
  <c r="CB83" i="1"/>
  <c r="BT83" i="1"/>
  <c r="BL83" i="1"/>
  <c r="BD83" i="1"/>
  <c r="AV83" i="1"/>
  <c r="AN83" i="1"/>
  <c r="AF83" i="1"/>
  <c r="X83" i="1"/>
  <c r="P83" i="1"/>
  <c r="DN83" i="1"/>
  <c r="DF83" i="1"/>
  <c r="CX83" i="1"/>
  <c r="CP83" i="1"/>
  <c r="CH83" i="1"/>
  <c r="BZ83" i="1"/>
  <c r="BR83" i="1"/>
  <c r="BJ83" i="1"/>
  <c r="BB83" i="1"/>
  <c r="AT83" i="1"/>
  <c r="AL83" i="1"/>
  <c r="AD83" i="1"/>
  <c r="V83" i="1"/>
  <c r="DP84" i="1" l="1"/>
  <c r="DH84" i="1"/>
  <c r="CZ84" i="1"/>
  <c r="DJ84" i="1"/>
  <c r="CX84" i="1"/>
  <c r="CP84" i="1"/>
  <c r="CH84" i="1"/>
  <c r="BZ84" i="1"/>
  <c r="BR84" i="1"/>
  <c r="BD84" i="1"/>
  <c r="AV84" i="1"/>
  <c r="AN84" i="1"/>
  <c r="AF84" i="1"/>
  <c r="X84" i="1"/>
  <c r="P84" i="1"/>
  <c r="DF84" i="1"/>
  <c r="CV84" i="1"/>
  <c r="CN84" i="1"/>
  <c r="CF84" i="1"/>
  <c r="BX84" i="1"/>
  <c r="BP84" i="1"/>
  <c r="BJ84" i="1"/>
  <c r="BB84" i="1"/>
  <c r="AT84" i="1"/>
  <c r="AL84" i="1"/>
  <c r="AD84" i="1"/>
  <c r="V84" i="1"/>
  <c r="D85" i="1"/>
  <c r="DN84" i="1"/>
  <c r="DD84" i="1"/>
  <c r="CT84" i="1"/>
  <c r="CL84" i="1"/>
  <c r="CD84" i="1"/>
  <c r="BV84" i="1"/>
  <c r="BN84" i="1"/>
  <c r="BH84" i="1"/>
  <c r="AZ84" i="1"/>
  <c r="AR84" i="1"/>
  <c r="AJ84" i="1"/>
  <c r="AB84" i="1"/>
  <c r="T84" i="1"/>
  <c r="DL84" i="1"/>
  <c r="DB84" i="1"/>
  <c r="CR84" i="1"/>
  <c r="CJ84" i="1"/>
  <c r="CB84" i="1"/>
  <c r="BT84" i="1"/>
  <c r="BF84" i="1"/>
  <c r="AX84" i="1"/>
  <c r="AP84" i="1"/>
  <c r="AH84" i="1"/>
  <c r="Z84" i="1"/>
  <c r="R84" i="1"/>
  <c r="BL84" i="1"/>
  <c r="DR83" i="1"/>
  <c r="DL85" i="1" l="1"/>
  <c r="DD85" i="1"/>
  <c r="CV85" i="1"/>
  <c r="CN85" i="1"/>
  <c r="CF85" i="1"/>
  <c r="BX85" i="1"/>
  <c r="BP85" i="1"/>
  <c r="BH85" i="1"/>
  <c r="AZ85" i="1"/>
  <c r="AR85" i="1"/>
  <c r="AJ85" i="1"/>
  <c r="AB85" i="1"/>
  <c r="T85" i="1"/>
  <c r="DJ85" i="1"/>
  <c r="CZ85" i="1"/>
  <c r="CP85" i="1"/>
  <c r="CD85" i="1"/>
  <c r="BT85" i="1"/>
  <c r="BJ85" i="1"/>
  <c r="AX85" i="1"/>
  <c r="AN85" i="1"/>
  <c r="AD85" i="1"/>
  <c r="R85" i="1"/>
  <c r="DH85" i="1"/>
  <c r="CX85" i="1"/>
  <c r="CL85" i="1"/>
  <c r="CB85" i="1"/>
  <c r="BR85" i="1"/>
  <c r="BF85" i="1"/>
  <c r="AV85" i="1"/>
  <c r="AL85" i="1"/>
  <c r="Z85" i="1"/>
  <c r="P85" i="1"/>
  <c r="D86" i="1"/>
  <c r="DP85" i="1"/>
  <c r="DF85" i="1"/>
  <c r="CT85" i="1"/>
  <c r="CJ85" i="1"/>
  <c r="BZ85" i="1"/>
  <c r="BN85" i="1"/>
  <c r="BD85" i="1"/>
  <c r="AT85" i="1"/>
  <c r="AH85" i="1"/>
  <c r="X85" i="1"/>
  <c r="DN85" i="1"/>
  <c r="DB85" i="1"/>
  <c r="CR85" i="1"/>
  <c r="CH85" i="1"/>
  <c r="BV85" i="1"/>
  <c r="BL85" i="1"/>
  <c r="BB85" i="1"/>
  <c r="AP85" i="1"/>
  <c r="AF85" i="1"/>
  <c r="V85" i="1"/>
  <c r="DR84" i="1"/>
  <c r="DP86" i="1" l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L86" i="1"/>
  <c r="DB86" i="1"/>
  <c r="CP86" i="1"/>
  <c r="CF86" i="1"/>
  <c r="BV86" i="1"/>
  <c r="BJ86" i="1"/>
  <c r="AZ86" i="1"/>
  <c r="AP86" i="1"/>
  <c r="AD86" i="1"/>
  <c r="T86" i="1"/>
  <c r="DJ86" i="1"/>
  <c r="CX86" i="1"/>
  <c r="CN86" i="1"/>
  <c r="CD86" i="1"/>
  <c r="BR86" i="1"/>
  <c r="BH86" i="1"/>
  <c r="AX86" i="1"/>
  <c r="AL86" i="1"/>
  <c r="AB86" i="1"/>
  <c r="R86" i="1"/>
  <c r="DF86" i="1"/>
  <c r="CV86" i="1"/>
  <c r="CL86" i="1"/>
  <c r="BZ86" i="1"/>
  <c r="BP86" i="1"/>
  <c r="BF86" i="1"/>
  <c r="AT86" i="1"/>
  <c r="AJ86" i="1"/>
  <c r="Z86" i="1"/>
  <c r="D87" i="1"/>
  <c r="DN86" i="1"/>
  <c r="DD86" i="1"/>
  <c r="CT86" i="1"/>
  <c r="CH86" i="1"/>
  <c r="BX86" i="1"/>
  <c r="BN86" i="1"/>
  <c r="BB86" i="1"/>
  <c r="AR86" i="1"/>
  <c r="AH86" i="1"/>
  <c r="V86" i="1"/>
  <c r="DR85" i="1"/>
  <c r="DL87" i="1" l="1"/>
  <c r="DD87" i="1"/>
  <c r="CV87" i="1"/>
  <c r="CN87" i="1"/>
  <c r="CF87" i="1"/>
  <c r="BX87" i="1"/>
  <c r="BP87" i="1"/>
  <c r="BH87" i="1"/>
  <c r="AZ87" i="1"/>
  <c r="AR87" i="1"/>
  <c r="AJ87" i="1"/>
  <c r="AB87" i="1"/>
  <c r="T87" i="1"/>
  <c r="D89" i="1"/>
  <c r="DN87" i="1"/>
  <c r="DB87" i="1"/>
  <c r="CR87" i="1"/>
  <c r="CH87" i="1"/>
  <c r="BV87" i="1"/>
  <c r="BL87" i="1"/>
  <c r="BB87" i="1"/>
  <c r="AP87" i="1"/>
  <c r="AF87" i="1"/>
  <c r="V87" i="1"/>
  <c r="DJ87" i="1"/>
  <c r="CZ87" i="1"/>
  <c r="CP87" i="1"/>
  <c r="CD87" i="1"/>
  <c r="BT87" i="1"/>
  <c r="BJ87" i="1"/>
  <c r="AX87" i="1"/>
  <c r="AN87" i="1"/>
  <c r="AD87" i="1"/>
  <c r="R87" i="1"/>
  <c r="DH87" i="1"/>
  <c r="CX87" i="1"/>
  <c r="CL87" i="1"/>
  <c r="CB87" i="1"/>
  <c r="BR87" i="1"/>
  <c r="BF87" i="1"/>
  <c r="AV87" i="1"/>
  <c r="AL87" i="1"/>
  <c r="Z87" i="1"/>
  <c r="P87" i="1"/>
  <c r="D88" i="1"/>
  <c r="DP87" i="1"/>
  <c r="DF87" i="1"/>
  <c r="CT87" i="1"/>
  <c r="CJ87" i="1"/>
  <c r="BZ87" i="1"/>
  <c r="BN87" i="1"/>
  <c r="BD87" i="1"/>
  <c r="AT87" i="1"/>
  <c r="AH87" i="1"/>
  <c r="X87" i="1"/>
  <c r="DR86" i="1"/>
  <c r="DR87" i="1" l="1"/>
  <c r="DL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D90" i="1"/>
  <c r="D91" i="1" s="1"/>
  <c r="DP89" i="1"/>
  <c r="DF89" i="1"/>
  <c r="CT89" i="1"/>
  <c r="CJ89" i="1"/>
  <c r="BZ89" i="1"/>
  <c r="BN89" i="1"/>
  <c r="BD89" i="1"/>
  <c r="AT89" i="1"/>
  <c r="AH89" i="1"/>
  <c r="X89" i="1"/>
  <c r="DN89" i="1"/>
  <c r="DB89" i="1"/>
  <c r="CR89" i="1"/>
  <c r="CH89" i="1"/>
  <c r="BV89" i="1"/>
  <c r="BL89" i="1"/>
  <c r="BB89" i="1"/>
  <c r="AP89" i="1"/>
  <c r="AF89" i="1"/>
  <c r="V89" i="1"/>
  <c r="DJ89" i="1"/>
  <c r="CZ89" i="1"/>
  <c r="CP89" i="1"/>
  <c r="CD89" i="1"/>
  <c r="BT89" i="1"/>
  <c r="BJ89" i="1"/>
  <c r="AX89" i="1"/>
  <c r="AN89" i="1"/>
  <c r="AD89" i="1"/>
  <c r="R89" i="1"/>
  <c r="DH89" i="1"/>
  <c r="CX89" i="1"/>
  <c r="CL89" i="1"/>
  <c r="CB89" i="1"/>
  <c r="BR89" i="1"/>
  <c r="BF89" i="1"/>
  <c r="AV89" i="1"/>
  <c r="AL89" i="1"/>
  <c r="Z89" i="1"/>
  <c r="P89" i="1"/>
  <c r="DP88" i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DN88" i="1"/>
  <c r="DD88" i="1"/>
  <c r="CT88" i="1"/>
  <c r="CH88" i="1"/>
  <c r="BX88" i="1"/>
  <c r="BN88" i="1"/>
  <c r="BB88" i="1"/>
  <c r="AR88" i="1"/>
  <c r="AH88" i="1"/>
  <c r="V88" i="1"/>
  <c r="DL88" i="1"/>
  <c r="DB88" i="1"/>
  <c r="CP88" i="1"/>
  <c r="CF88" i="1"/>
  <c r="BV88" i="1"/>
  <c r="BJ88" i="1"/>
  <c r="AZ88" i="1"/>
  <c r="AP88" i="1"/>
  <c r="AD88" i="1"/>
  <c r="T88" i="1"/>
  <c r="DJ88" i="1"/>
  <c r="CX88" i="1"/>
  <c r="CN88" i="1"/>
  <c r="CD88" i="1"/>
  <c r="BR88" i="1"/>
  <c r="BH88" i="1"/>
  <c r="AX88" i="1"/>
  <c r="AL88" i="1"/>
  <c r="AB88" i="1"/>
  <c r="R88" i="1"/>
  <c r="DF88" i="1"/>
  <c r="CV88" i="1"/>
  <c r="CL88" i="1"/>
  <c r="BZ88" i="1"/>
  <c r="BP88" i="1"/>
  <c r="BF88" i="1"/>
  <c r="AT88" i="1"/>
  <c r="AJ88" i="1"/>
  <c r="Z88" i="1"/>
  <c r="AV77" i="1" l="1"/>
  <c r="CL77" i="1"/>
  <c r="AD77" i="1"/>
  <c r="BT77" i="1"/>
  <c r="DJ77" i="1"/>
  <c r="BB77" i="1"/>
  <c r="CR77" i="1"/>
  <c r="AH77" i="1"/>
  <c r="BZ77" i="1"/>
  <c r="DP77" i="1"/>
  <c r="AJ77" i="1"/>
  <c r="BP77" i="1"/>
  <c r="CV77" i="1"/>
  <c r="DR89" i="1"/>
  <c r="P77" i="1"/>
  <c r="BF77" i="1"/>
  <c r="CX77" i="1"/>
  <c r="AN77" i="1"/>
  <c r="CD77" i="1"/>
  <c r="V77" i="1"/>
  <c r="BL77" i="1"/>
  <c r="DB77" i="1"/>
  <c r="AT77" i="1"/>
  <c r="CJ77" i="1"/>
  <c r="D92" i="1"/>
  <c r="DL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DH91" i="1"/>
  <c r="CX91" i="1"/>
  <c r="CL91" i="1"/>
  <c r="CB91" i="1"/>
  <c r="BR91" i="1"/>
  <c r="BF91" i="1"/>
  <c r="AV91" i="1"/>
  <c r="AL91" i="1"/>
  <c r="Z91" i="1"/>
  <c r="P91" i="1"/>
  <c r="DP91" i="1"/>
  <c r="DF91" i="1"/>
  <c r="CT91" i="1"/>
  <c r="CJ91" i="1"/>
  <c r="BZ91" i="1"/>
  <c r="BN91" i="1"/>
  <c r="BD91" i="1"/>
  <c r="AT91" i="1"/>
  <c r="AH91" i="1"/>
  <c r="X91" i="1"/>
  <c r="DN91" i="1"/>
  <c r="DB91" i="1"/>
  <c r="CR91" i="1"/>
  <c r="CH91" i="1"/>
  <c r="BV91" i="1"/>
  <c r="BL91" i="1"/>
  <c r="BB91" i="1"/>
  <c r="AP91" i="1"/>
  <c r="AF91" i="1"/>
  <c r="V91" i="1"/>
  <c r="DJ91" i="1"/>
  <c r="CZ91" i="1"/>
  <c r="CP91" i="1"/>
  <c r="CD91" i="1"/>
  <c r="BT91" i="1"/>
  <c r="BJ91" i="1"/>
  <c r="AX91" i="1"/>
  <c r="AN91" i="1"/>
  <c r="AD91" i="1"/>
  <c r="R91" i="1"/>
  <c r="AR77" i="1"/>
  <c r="BX77" i="1"/>
  <c r="DD77" i="1"/>
  <c r="Z77" i="1"/>
  <c r="BR77" i="1"/>
  <c r="DH77" i="1"/>
  <c r="AX77" i="1"/>
  <c r="CP77" i="1"/>
  <c r="AF77" i="1"/>
  <c r="BV77" i="1"/>
  <c r="DN77" i="1"/>
  <c r="BD77" i="1"/>
  <c r="CT77" i="1"/>
  <c r="T77" i="1"/>
  <c r="AZ77" i="1"/>
  <c r="CF77" i="1"/>
  <c r="DL77" i="1"/>
  <c r="DR88" i="1"/>
  <c r="AL77" i="1"/>
  <c r="CB77" i="1"/>
  <c r="R77" i="1"/>
  <c r="BJ77" i="1"/>
  <c r="CZ77" i="1"/>
  <c r="AP77" i="1"/>
  <c r="CH77" i="1"/>
  <c r="X77" i="1"/>
  <c r="BN77" i="1"/>
  <c r="DF77" i="1"/>
  <c r="AB77" i="1"/>
  <c r="BH77" i="1"/>
  <c r="CN77" i="1"/>
  <c r="DR91" i="1" l="1"/>
  <c r="DR77" i="1"/>
  <c r="DN92" i="1"/>
  <c r="DF92" i="1"/>
  <c r="CX92" i="1"/>
  <c r="CP92" i="1"/>
  <c r="CH92" i="1"/>
  <c r="BZ92" i="1"/>
  <c r="BR92" i="1"/>
  <c r="BJ92" i="1"/>
  <c r="BB92" i="1"/>
  <c r="AT92" i="1"/>
  <c r="AL92" i="1"/>
  <c r="AD92" i="1"/>
  <c r="V92" i="1"/>
  <c r="DP92" i="1"/>
  <c r="DH92" i="1"/>
  <c r="CZ92" i="1"/>
  <c r="CR92" i="1"/>
  <c r="CJ92" i="1"/>
  <c r="CB92" i="1"/>
  <c r="BT92" i="1"/>
  <c r="BL92" i="1"/>
  <c r="BD92" i="1"/>
  <c r="AV92" i="1"/>
  <c r="AN92" i="1"/>
  <c r="AF92" i="1"/>
  <c r="X92" i="1"/>
  <c r="P92" i="1"/>
  <c r="DL92" i="1"/>
  <c r="CV92" i="1"/>
  <c r="CF92" i="1"/>
  <c r="BP92" i="1"/>
  <c r="AZ92" i="1"/>
  <c r="AJ92" i="1"/>
  <c r="T92" i="1"/>
  <c r="D93" i="1"/>
  <c r="DJ92" i="1"/>
  <c r="CT92" i="1"/>
  <c r="CD92" i="1"/>
  <c r="BN92" i="1"/>
  <c r="AX92" i="1"/>
  <c r="AH92" i="1"/>
  <c r="R92" i="1"/>
  <c r="DD92" i="1"/>
  <c r="CN92" i="1"/>
  <c r="BX92" i="1"/>
  <c r="BH92" i="1"/>
  <c r="AR92" i="1"/>
  <c r="AB92" i="1"/>
  <c r="DB92" i="1"/>
  <c r="CL92" i="1"/>
  <c r="BV92" i="1"/>
  <c r="BF92" i="1"/>
  <c r="AP92" i="1"/>
  <c r="Z92" i="1"/>
  <c r="D94" i="1" l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DL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DH93" i="1"/>
  <c r="CR93" i="1"/>
  <c r="CB93" i="1"/>
  <c r="BL93" i="1"/>
  <c r="AV93" i="1"/>
  <c r="AF93" i="1"/>
  <c r="P93" i="1"/>
  <c r="DF93" i="1"/>
  <c r="CP93" i="1"/>
  <c r="BZ93" i="1"/>
  <c r="BJ93" i="1"/>
  <c r="AT93" i="1"/>
  <c r="AD93" i="1"/>
  <c r="DP93" i="1"/>
  <c r="CZ93" i="1"/>
  <c r="CJ93" i="1"/>
  <c r="BT93" i="1"/>
  <c r="BD93" i="1"/>
  <c r="AN93" i="1"/>
  <c r="X93" i="1"/>
  <c r="DN93" i="1"/>
  <c r="CX93" i="1"/>
  <c r="CH93" i="1"/>
  <c r="BR93" i="1"/>
  <c r="BB93" i="1"/>
  <c r="AL93" i="1"/>
  <c r="V93" i="1"/>
  <c r="DR92" i="1"/>
  <c r="DR93" i="1" l="1"/>
  <c r="DL94" i="1"/>
  <c r="DD94" i="1"/>
  <c r="CV94" i="1"/>
  <c r="CN94" i="1"/>
  <c r="CF94" i="1"/>
  <c r="BX94" i="1"/>
  <c r="BP94" i="1"/>
  <c r="BJ94" i="1"/>
  <c r="BB94" i="1"/>
  <c r="AT94" i="1"/>
  <c r="AL94" i="1"/>
  <c r="AD94" i="1"/>
  <c r="V94" i="1"/>
  <c r="D95" i="1"/>
  <c r="DN94" i="1"/>
  <c r="DF94" i="1"/>
  <c r="CX94" i="1"/>
  <c r="CP94" i="1"/>
  <c r="CH94" i="1"/>
  <c r="BZ94" i="1"/>
  <c r="BR94" i="1"/>
  <c r="BD94" i="1"/>
  <c r="AV94" i="1"/>
  <c r="AN94" i="1"/>
  <c r="AF94" i="1"/>
  <c r="X94" i="1"/>
  <c r="P94" i="1"/>
  <c r="DJ94" i="1"/>
  <c r="CT94" i="1"/>
  <c r="CD94" i="1"/>
  <c r="BN94" i="1"/>
  <c r="BF94" i="1"/>
  <c r="AP94" i="1"/>
  <c r="Z94" i="1"/>
  <c r="DH94" i="1"/>
  <c r="CR94" i="1"/>
  <c r="CB94" i="1"/>
  <c r="BL94" i="1"/>
  <c r="AZ94" i="1"/>
  <c r="AJ94" i="1"/>
  <c r="T94" i="1"/>
  <c r="DB94" i="1"/>
  <c r="CL94" i="1"/>
  <c r="BV94" i="1"/>
  <c r="AX94" i="1"/>
  <c r="AH94" i="1"/>
  <c r="R94" i="1"/>
  <c r="DP94" i="1"/>
  <c r="CZ94" i="1"/>
  <c r="CJ94" i="1"/>
  <c r="BT94" i="1"/>
  <c r="BH94" i="1"/>
  <c r="AR94" i="1"/>
  <c r="AB94" i="1"/>
  <c r="DP95" i="1" l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N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DL95" i="1"/>
  <c r="DD95" i="1"/>
  <c r="CV95" i="1"/>
  <c r="CN95" i="1"/>
  <c r="D96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CF95" i="1"/>
  <c r="AZ95" i="1"/>
  <c r="T95" i="1"/>
  <c r="BX95" i="1"/>
  <c r="AR95" i="1"/>
  <c r="BP95" i="1"/>
  <c r="AJ95" i="1"/>
  <c r="BH95" i="1"/>
  <c r="AB95" i="1"/>
  <c r="DR94" i="1"/>
  <c r="DR95" i="1" l="1"/>
  <c r="DL96" i="1"/>
  <c r="DD96" i="1"/>
  <c r="CV96" i="1"/>
  <c r="CN96" i="1"/>
  <c r="CF96" i="1"/>
  <c r="BX96" i="1"/>
  <c r="BP96" i="1"/>
  <c r="BH96" i="1"/>
  <c r="AZ96" i="1"/>
  <c r="AR96" i="1"/>
  <c r="AJ96" i="1"/>
  <c r="AB96" i="1"/>
  <c r="T96" i="1"/>
  <c r="D97" i="1"/>
  <c r="DJ96" i="1"/>
  <c r="DB96" i="1"/>
  <c r="CT96" i="1"/>
  <c r="CL96" i="1"/>
  <c r="CD96" i="1"/>
  <c r="BV96" i="1"/>
  <c r="BN96" i="1"/>
  <c r="BF96" i="1"/>
  <c r="AX96" i="1"/>
  <c r="AP96" i="1"/>
  <c r="AH96" i="1"/>
  <c r="Z96" i="1"/>
  <c r="R96" i="1"/>
  <c r="DP96" i="1"/>
  <c r="DH96" i="1"/>
  <c r="CZ96" i="1"/>
  <c r="CR96" i="1"/>
  <c r="CJ96" i="1"/>
  <c r="CB96" i="1"/>
  <c r="BT96" i="1"/>
  <c r="BL96" i="1"/>
  <c r="BD96" i="1"/>
  <c r="AV96" i="1"/>
  <c r="AN96" i="1"/>
  <c r="AF96" i="1"/>
  <c r="X96" i="1"/>
  <c r="P96" i="1"/>
  <c r="DN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DP97" i="1" l="1"/>
  <c r="DP90" i="1" s="1"/>
  <c r="DH97" i="1"/>
  <c r="DH90" i="1" s="1"/>
  <c r="CZ97" i="1"/>
  <c r="CZ90" i="1" s="1"/>
  <c r="CR97" i="1"/>
  <c r="CR90" i="1" s="1"/>
  <c r="CJ97" i="1"/>
  <c r="CJ90" i="1" s="1"/>
  <c r="CB97" i="1"/>
  <c r="CB90" i="1" s="1"/>
  <c r="BT97" i="1"/>
  <c r="BT90" i="1" s="1"/>
  <c r="BL97" i="1"/>
  <c r="BL90" i="1" s="1"/>
  <c r="BD97" i="1"/>
  <c r="BD90" i="1" s="1"/>
  <c r="AV97" i="1"/>
  <c r="AV90" i="1" s="1"/>
  <c r="AN97" i="1"/>
  <c r="AN90" i="1" s="1"/>
  <c r="AF97" i="1"/>
  <c r="AF90" i="1" s="1"/>
  <c r="X97" i="1"/>
  <c r="X90" i="1" s="1"/>
  <c r="P97" i="1"/>
  <c r="DN97" i="1"/>
  <c r="DN90" i="1" s="1"/>
  <c r="DF97" i="1"/>
  <c r="DF90" i="1" s="1"/>
  <c r="CX97" i="1"/>
  <c r="CX90" i="1" s="1"/>
  <c r="CP97" i="1"/>
  <c r="CP90" i="1" s="1"/>
  <c r="CH97" i="1"/>
  <c r="CH90" i="1" s="1"/>
  <c r="BZ97" i="1"/>
  <c r="BZ90" i="1" s="1"/>
  <c r="BR97" i="1"/>
  <c r="BR90" i="1" s="1"/>
  <c r="BJ97" i="1"/>
  <c r="BJ90" i="1" s="1"/>
  <c r="BB97" i="1"/>
  <c r="BB90" i="1" s="1"/>
  <c r="AT97" i="1"/>
  <c r="AT90" i="1" s="1"/>
  <c r="AL97" i="1"/>
  <c r="AL90" i="1" s="1"/>
  <c r="AD97" i="1"/>
  <c r="AD90" i="1" s="1"/>
  <c r="V97" i="1"/>
  <c r="V90" i="1" s="1"/>
  <c r="DL97" i="1"/>
  <c r="DL90" i="1" s="1"/>
  <c r="DD97" i="1"/>
  <c r="DD90" i="1" s="1"/>
  <c r="CV97" i="1"/>
  <c r="CV90" i="1" s="1"/>
  <c r="CN97" i="1"/>
  <c r="CN90" i="1" s="1"/>
  <c r="CF97" i="1"/>
  <c r="CF90" i="1" s="1"/>
  <c r="BX97" i="1"/>
  <c r="BX90" i="1" s="1"/>
  <c r="BP97" i="1"/>
  <c r="BP90" i="1" s="1"/>
  <c r="BH97" i="1"/>
  <c r="BH90" i="1" s="1"/>
  <c r="AZ97" i="1"/>
  <c r="AZ90" i="1" s="1"/>
  <c r="AR97" i="1"/>
  <c r="AR90" i="1" s="1"/>
  <c r="AJ97" i="1"/>
  <c r="AJ90" i="1" s="1"/>
  <c r="AB97" i="1"/>
  <c r="AB90" i="1" s="1"/>
  <c r="T97" i="1"/>
  <c r="T90" i="1" s="1"/>
  <c r="D98" i="1"/>
  <c r="D99" i="1" s="1"/>
  <c r="DJ97" i="1"/>
  <c r="DJ90" i="1" s="1"/>
  <c r="DB97" i="1"/>
  <c r="DB90" i="1" s="1"/>
  <c r="CT97" i="1"/>
  <c r="CT90" i="1" s="1"/>
  <c r="CL97" i="1"/>
  <c r="CL90" i="1" s="1"/>
  <c r="CD97" i="1"/>
  <c r="CD90" i="1" s="1"/>
  <c r="BV97" i="1"/>
  <c r="BV90" i="1" s="1"/>
  <c r="BN97" i="1"/>
  <c r="BN90" i="1" s="1"/>
  <c r="BF97" i="1"/>
  <c r="BF90" i="1" s="1"/>
  <c r="AX97" i="1"/>
  <c r="AX90" i="1" s="1"/>
  <c r="AP97" i="1"/>
  <c r="AP90" i="1" s="1"/>
  <c r="AH97" i="1"/>
  <c r="AH90" i="1" s="1"/>
  <c r="Z97" i="1"/>
  <c r="Z90" i="1" s="1"/>
  <c r="R97" i="1"/>
  <c r="R90" i="1" s="1"/>
  <c r="DR96" i="1"/>
  <c r="DR97" i="1" l="1"/>
  <c r="DR90" i="1" s="1"/>
  <c r="P90" i="1"/>
  <c r="DN99" i="1"/>
  <c r="DF99" i="1"/>
  <c r="CX99" i="1"/>
  <c r="CP99" i="1"/>
  <c r="CH99" i="1"/>
  <c r="BZ99" i="1"/>
  <c r="BR99" i="1"/>
  <c r="BD99" i="1"/>
  <c r="AV99" i="1"/>
  <c r="AN99" i="1"/>
  <c r="AF99" i="1"/>
  <c r="X99" i="1"/>
  <c r="P99" i="1"/>
  <c r="DL99" i="1"/>
  <c r="DD99" i="1"/>
  <c r="CV99" i="1"/>
  <c r="CN99" i="1"/>
  <c r="CF99" i="1"/>
  <c r="BX99" i="1"/>
  <c r="BP99" i="1"/>
  <c r="BJ99" i="1"/>
  <c r="BB99" i="1"/>
  <c r="AT99" i="1"/>
  <c r="AL99" i="1"/>
  <c r="AD99" i="1"/>
  <c r="V99" i="1"/>
  <c r="D100" i="1"/>
  <c r="DJ99" i="1"/>
  <c r="DB99" i="1"/>
  <c r="CT99" i="1"/>
  <c r="CL99" i="1"/>
  <c r="CD99" i="1"/>
  <c r="BV99" i="1"/>
  <c r="BN99" i="1"/>
  <c r="BH99" i="1"/>
  <c r="AZ99" i="1"/>
  <c r="AR99" i="1"/>
  <c r="AJ99" i="1"/>
  <c r="AB99" i="1"/>
  <c r="T99" i="1"/>
  <c r="DP99" i="1"/>
  <c r="DH99" i="1"/>
  <c r="CZ99" i="1"/>
  <c r="CR99" i="1"/>
  <c r="CJ99" i="1"/>
  <c r="CB99" i="1"/>
  <c r="BT99" i="1"/>
  <c r="BF99" i="1"/>
  <c r="AX99" i="1"/>
  <c r="AP99" i="1"/>
  <c r="AH99" i="1"/>
  <c r="Z99" i="1"/>
  <c r="R99" i="1"/>
  <c r="BL99" i="1"/>
  <c r="DP100" i="1" l="1"/>
  <c r="DH100" i="1"/>
  <c r="CZ100" i="1"/>
  <c r="CR100" i="1"/>
  <c r="CJ100" i="1"/>
  <c r="CB100" i="1"/>
  <c r="BT100" i="1"/>
  <c r="BF100" i="1"/>
  <c r="AX100" i="1"/>
  <c r="AP100" i="1"/>
  <c r="AH100" i="1"/>
  <c r="Z100" i="1"/>
  <c r="R100" i="1"/>
  <c r="DN100" i="1"/>
  <c r="DF100" i="1"/>
  <c r="CX100" i="1"/>
  <c r="CP100" i="1"/>
  <c r="CH100" i="1"/>
  <c r="BZ100" i="1"/>
  <c r="BR100" i="1"/>
  <c r="BD100" i="1"/>
  <c r="AV100" i="1"/>
  <c r="AN100" i="1"/>
  <c r="AF100" i="1"/>
  <c r="X100" i="1"/>
  <c r="P100" i="1"/>
  <c r="DL100" i="1"/>
  <c r="DD100" i="1"/>
  <c r="CV100" i="1"/>
  <c r="CN100" i="1"/>
  <c r="CF100" i="1"/>
  <c r="BX100" i="1"/>
  <c r="BP100" i="1"/>
  <c r="BJ100" i="1"/>
  <c r="BB100" i="1"/>
  <c r="AT100" i="1"/>
  <c r="AL100" i="1"/>
  <c r="AD100" i="1"/>
  <c r="V100" i="1"/>
  <c r="D101" i="1"/>
  <c r="DJ100" i="1"/>
  <c r="DB100" i="1"/>
  <c r="CT100" i="1"/>
  <c r="CL100" i="1"/>
  <c r="CD100" i="1"/>
  <c r="BV100" i="1"/>
  <c r="BN100" i="1"/>
  <c r="BH100" i="1"/>
  <c r="AZ100" i="1"/>
  <c r="AR100" i="1"/>
  <c r="AJ100" i="1"/>
  <c r="AB100" i="1"/>
  <c r="T100" i="1"/>
  <c r="BL100" i="1"/>
  <c r="DR99" i="1"/>
  <c r="DL101" i="1" l="1"/>
  <c r="DL98" i="1" s="1"/>
  <c r="DD101" i="1"/>
  <c r="DD98" i="1" s="1"/>
  <c r="CV101" i="1"/>
  <c r="CV98" i="1" s="1"/>
  <c r="CN101" i="1"/>
  <c r="CN98" i="1" s="1"/>
  <c r="CF101" i="1"/>
  <c r="CF98" i="1" s="1"/>
  <c r="BX101" i="1"/>
  <c r="BX98" i="1" s="1"/>
  <c r="BP101" i="1"/>
  <c r="BP98" i="1" s="1"/>
  <c r="BH101" i="1"/>
  <c r="BH98" i="1" s="1"/>
  <c r="AZ101" i="1"/>
  <c r="AZ98" i="1" s="1"/>
  <c r="AR101" i="1"/>
  <c r="AR98" i="1" s="1"/>
  <c r="AJ101" i="1"/>
  <c r="AJ98" i="1" s="1"/>
  <c r="AB101" i="1"/>
  <c r="AB98" i="1" s="1"/>
  <c r="T101" i="1"/>
  <c r="T98" i="1" s="1"/>
  <c r="D102" i="1"/>
  <c r="D103" i="1" s="1"/>
  <c r="DJ101" i="1"/>
  <c r="DJ98" i="1" s="1"/>
  <c r="DB101" i="1"/>
  <c r="DB98" i="1" s="1"/>
  <c r="CT101" i="1"/>
  <c r="CT98" i="1" s="1"/>
  <c r="CL101" i="1"/>
  <c r="CL98" i="1" s="1"/>
  <c r="CD101" i="1"/>
  <c r="CD98" i="1" s="1"/>
  <c r="BV101" i="1"/>
  <c r="BV98" i="1" s="1"/>
  <c r="BN101" i="1"/>
  <c r="BN98" i="1" s="1"/>
  <c r="BF101" i="1"/>
  <c r="BF98" i="1" s="1"/>
  <c r="AX101" i="1"/>
  <c r="AX98" i="1" s="1"/>
  <c r="AP101" i="1"/>
  <c r="AP98" i="1" s="1"/>
  <c r="AH101" i="1"/>
  <c r="AH98" i="1" s="1"/>
  <c r="Z101" i="1"/>
  <c r="Z98" i="1" s="1"/>
  <c r="R101" i="1"/>
  <c r="R98" i="1" s="1"/>
  <c r="DP101" i="1"/>
  <c r="DP98" i="1" s="1"/>
  <c r="DH101" i="1"/>
  <c r="DH98" i="1" s="1"/>
  <c r="CZ101" i="1"/>
  <c r="CZ98" i="1" s="1"/>
  <c r="CR101" i="1"/>
  <c r="CR98" i="1" s="1"/>
  <c r="CJ101" i="1"/>
  <c r="CJ98" i="1" s="1"/>
  <c r="CB101" i="1"/>
  <c r="CB98" i="1" s="1"/>
  <c r="BT101" i="1"/>
  <c r="BT98" i="1" s="1"/>
  <c r="BL101" i="1"/>
  <c r="BL98" i="1" s="1"/>
  <c r="BD101" i="1"/>
  <c r="BD98" i="1" s="1"/>
  <c r="AV101" i="1"/>
  <c r="AV98" i="1" s="1"/>
  <c r="AN101" i="1"/>
  <c r="AN98" i="1" s="1"/>
  <c r="AF101" i="1"/>
  <c r="AF98" i="1" s="1"/>
  <c r="X101" i="1"/>
  <c r="X98" i="1" s="1"/>
  <c r="P101" i="1"/>
  <c r="DN101" i="1"/>
  <c r="DN98" i="1" s="1"/>
  <c r="DF101" i="1"/>
  <c r="DF98" i="1" s="1"/>
  <c r="CX101" i="1"/>
  <c r="CX98" i="1" s="1"/>
  <c r="CP101" i="1"/>
  <c r="CP98" i="1" s="1"/>
  <c r="CH101" i="1"/>
  <c r="CH98" i="1" s="1"/>
  <c r="BZ101" i="1"/>
  <c r="BZ98" i="1" s="1"/>
  <c r="BR101" i="1"/>
  <c r="BR98" i="1" s="1"/>
  <c r="BJ101" i="1"/>
  <c r="BJ98" i="1" s="1"/>
  <c r="BB101" i="1"/>
  <c r="BB98" i="1" s="1"/>
  <c r="AT101" i="1"/>
  <c r="AT98" i="1" s="1"/>
  <c r="AL101" i="1"/>
  <c r="AL98" i="1" s="1"/>
  <c r="AD101" i="1"/>
  <c r="AD98" i="1" s="1"/>
  <c r="V101" i="1"/>
  <c r="V98" i="1" s="1"/>
  <c r="DR100" i="1"/>
  <c r="DL103" i="1" l="1"/>
  <c r="DD103" i="1"/>
  <c r="CV103" i="1"/>
  <c r="CN103" i="1"/>
  <c r="CF103" i="1"/>
  <c r="BX103" i="1"/>
  <c r="BP103" i="1"/>
  <c r="BH103" i="1"/>
  <c r="AZ103" i="1"/>
  <c r="AR103" i="1"/>
  <c r="AJ103" i="1"/>
  <c r="AB103" i="1"/>
  <c r="T103" i="1"/>
  <c r="D104" i="1"/>
  <c r="DJ103" i="1"/>
  <c r="DB103" i="1"/>
  <c r="CT103" i="1"/>
  <c r="CL103" i="1"/>
  <c r="CD103" i="1"/>
  <c r="BV103" i="1"/>
  <c r="BN103" i="1"/>
  <c r="BF103" i="1"/>
  <c r="AX103" i="1"/>
  <c r="AP103" i="1"/>
  <c r="AH103" i="1"/>
  <c r="Z103" i="1"/>
  <c r="R103" i="1"/>
  <c r="DP103" i="1"/>
  <c r="DH103" i="1"/>
  <c r="CZ103" i="1"/>
  <c r="CR103" i="1"/>
  <c r="CJ103" i="1"/>
  <c r="CB103" i="1"/>
  <c r="BT103" i="1"/>
  <c r="BL103" i="1"/>
  <c r="BD103" i="1"/>
  <c r="AV103" i="1"/>
  <c r="AN103" i="1"/>
  <c r="AF103" i="1"/>
  <c r="X103" i="1"/>
  <c r="P103" i="1"/>
  <c r="DN103" i="1"/>
  <c r="DF103" i="1"/>
  <c r="CX103" i="1"/>
  <c r="CP103" i="1"/>
  <c r="CH103" i="1"/>
  <c r="BZ103" i="1"/>
  <c r="BR103" i="1"/>
  <c r="BJ103" i="1"/>
  <c r="BB103" i="1"/>
  <c r="AT103" i="1"/>
  <c r="AL103" i="1"/>
  <c r="AD103" i="1"/>
  <c r="V103" i="1"/>
  <c r="DR101" i="1"/>
  <c r="DR98" i="1" s="1"/>
  <c r="P98" i="1"/>
  <c r="DR103" i="1" l="1"/>
  <c r="DP104" i="1"/>
  <c r="DH104" i="1"/>
  <c r="CZ104" i="1"/>
  <c r="CR104" i="1"/>
  <c r="CJ104" i="1"/>
  <c r="CB104" i="1"/>
  <c r="BT104" i="1"/>
  <c r="BL104" i="1"/>
  <c r="BD104" i="1"/>
  <c r="AV104" i="1"/>
  <c r="AN104" i="1"/>
  <c r="AF104" i="1"/>
  <c r="X104" i="1"/>
  <c r="P104" i="1"/>
  <c r="DN104" i="1"/>
  <c r="DF104" i="1"/>
  <c r="CX104" i="1"/>
  <c r="CP104" i="1"/>
  <c r="CH104" i="1"/>
  <c r="BZ104" i="1"/>
  <c r="BR104" i="1"/>
  <c r="BJ104" i="1"/>
  <c r="BB104" i="1"/>
  <c r="AT104" i="1"/>
  <c r="AL104" i="1"/>
  <c r="AD104" i="1"/>
  <c r="V104" i="1"/>
  <c r="DL104" i="1"/>
  <c r="DD104" i="1"/>
  <c r="CV104" i="1"/>
  <c r="CN104" i="1"/>
  <c r="CF104" i="1"/>
  <c r="BX104" i="1"/>
  <c r="BP104" i="1"/>
  <c r="BH104" i="1"/>
  <c r="AZ104" i="1"/>
  <c r="AR104" i="1"/>
  <c r="AJ104" i="1"/>
  <c r="AB104" i="1"/>
  <c r="T104" i="1"/>
  <c r="D105" i="1"/>
  <c r="DJ104" i="1"/>
  <c r="DB104" i="1"/>
  <c r="CT104" i="1"/>
  <c r="CL104" i="1"/>
  <c r="CD104" i="1"/>
  <c r="BV104" i="1"/>
  <c r="BN104" i="1"/>
  <c r="BF104" i="1"/>
  <c r="AX104" i="1"/>
  <c r="AP104" i="1"/>
  <c r="AH104" i="1"/>
  <c r="Z104" i="1"/>
  <c r="R104" i="1"/>
  <c r="DR104" i="1" l="1"/>
  <c r="DL105" i="1"/>
  <c r="DD105" i="1"/>
  <c r="CV105" i="1"/>
  <c r="CN105" i="1"/>
  <c r="CF105" i="1"/>
  <c r="BX105" i="1"/>
  <c r="BP105" i="1"/>
  <c r="BH105" i="1"/>
  <c r="AZ105" i="1"/>
  <c r="AR105" i="1"/>
  <c r="AJ105" i="1"/>
  <c r="AB105" i="1"/>
  <c r="T105" i="1"/>
  <c r="D106" i="1"/>
  <c r="DJ105" i="1"/>
  <c r="DB105" i="1"/>
  <c r="CT105" i="1"/>
  <c r="CL105" i="1"/>
  <c r="CD105" i="1"/>
  <c r="BV105" i="1"/>
  <c r="BN105" i="1"/>
  <c r="BF105" i="1"/>
  <c r="AX105" i="1"/>
  <c r="AP105" i="1"/>
  <c r="AH105" i="1"/>
  <c r="Z105" i="1"/>
  <c r="R105" i="1"/>
  <c r="DP105" i="1"/>
  <c r="DH105" i="1"/>
  <c r="CZ105" i="1"/>
  <c r="CR105" i="1"/>
  <c r="CJ105" i="1"/>
  <c r="CB105" i="1"/>
  <c r="BT105" i="1"/>
  <c r="BL105" i="1"/>
  <c r="BD105" i="1"/>
  <c r="AV105" i="1"/>
  <c r="AN105" i="1"/>
  <c r="AF105" i="1"/>
  <c r="X105" i="1"/>
  <c r="P105" i="1"/>
  <c r="DN105" i="1"/>
  <c r="DF105" i="1"/>
  <c r="CX105" i="1"/>
  <c r="CP105" i="1"/>
  <c r="CH105" i="1"/>
  <c r="BZ105" i="1"/>
  <c r="BR105" i="1"/>
  <c r="BJ105" i="1"/>
  <c r="BB105" i="1"/>
  <c r="AT105" i="1"/>
  <c r="AL105" i="1"/>
  <c r="AD105" i="1"/>
  <c r="V105" i="1"/>
  <c r="DP106" i="1" l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N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D107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R105" i="1"/>
  <c r="DR106" i="1" l="1"/>
  <c r="DL107" i="1"/>
  <c r="DD107" i="1"/>
  <c r="CV107" i="1"/>
  <c r="CN107" i="1"/>
  <c r="CF107" i="1"/>
  <c r="DN107" i="1"/>
  <c r="DB107" i="1"/>
  <c r="CR107" i="1"/>
  <c r="CH107" i="1"/>
  <c r="BX107" i="1"/>
  <c r="BP107" i="1"/>
  <c r="BH107" i="1"/>
  <c r="AZ107" i="1"/>
  <c r="AR107" i="1"/>
  <c r="AJ107" i="1"/>
  <c r="AB107" i="1"/>
  <c r="T107" i="1"/>
  <c r="DJ107" i="1"/>
  <c r="CZ107" i="1"/>
  <c r="CP107" i="1"/>
  <c r="CD107" i="1"/>
  <c r="BV107" i="1"/>
  <c r="BN107" i="1"/>
  <c r="BF107" i="1"/>
  <c r="AX107" i="1"/>
  <c r="AP107" i="1"/>
  <c r="AH107" i="1"/>
  <c r="Z107" i="1"/>
  <c r="R107" i="1"/>
  <c r="DH107" i="1"/>
  <c r="CX107" i="1"/>
  <c r="CL107" i="1"/>
  <c r="CB107" i="1"/>
  <c r="BT107" i="1"/>
  <c r="BL107" i="1"/>
  <c r="BD107" i="1"/>
  <c r="AV107" i="1"/>
  <c r="AN107" i="1"/>
  <c r="AF107" i="1"/>
  <c r="X107" i="1"/>
  <c r="P107" i="1"/>
  <c r="D108" i="1"/>
  <c r="DP107" i="1"/>
  <c r="DF107" i="1"/>
  <c r="CT107" i="1"/>
  <c r="CJ107" i="1"/>
  <c r="BZ107" i="1"/>
  <c r="BR107" i="1"/>
  <c r="BJ107" i="1"/>
  <c r="BB107" i="1"/>
  <c r="AT107" i="1"/>
  <c r="AL107" i="1"/>
  <c r="AD107" i="1"/>
  <c r="V107" i="1"/>
  <c r="DR107" i="1" l="1"/>
  <c r="DP108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109" i="1"/>
  <c r="DN108" i="1"/>
  <c r="DD108" i="1"/>
  <c r="CT108" i="1"/>
  <c r="CH108" i="1"/>
  <c r="BX108" i="1"/>
  <c r="BN108" i="1"/>
  <c r="BB108" i="1"/>
  <c r="AR108" i="1"/>
  <c r="AH108" i="1"/>
  <c r="V108" i="1"/>
  <c r="DL108" i="1"/>
  <c r="DB108" i="1"/>
  <c r="CP108" i="1"/>
  <c r="CF108" i="1"/>
  <c r="BV108" i="1"/>
  <c r="BJ108" i="1"/>
  <c r="AZ108" i="1"/>
  <c r="AP108" i="1"/>
  <c r="AD108" i="1"/>
  <c r="T108" i="1"/>
  <c r="DJ108" i="1"/>
  <c r="CX108" i="1"/>
  <c r="CN108" i="1"/>
  <c r="CD108" i="1"/>
  <c r="BR108" i="1"/>
  <c r="BH108" i="1"/>
  <c r="AX108" i="1"/>
  <c r="AL108" i="1"/>
  <c r="AB108" i="1"/>
  <c r="R108" i="1"/>
  <c r="DF108" i="1"/>
  <c r="CV108" i="1"/>
  <c r="CL108" i="1"/>
  <c r="BZ108" i="1"/>
  <c r="BP108" i="1"/>
  <c r="BF108" i="1"/>
  <c r="AT108" i="1"/>
  <c r="AJ108" i="1"/>
  <c r="Z108" i="1"/>
  <c r="DR108" i="1" l="1"/>
  <c r="D347" i="1"/>
  <c r="DN109" i="1"/>
  <c r="DF109" i="1"/>
  <c r="CX109" i="1"/>
  <c r="CP109" i="1"/>
  <c r="CH109" i="1"/>
  <c r="BZ109" i="1"/>
  <c r="BR109" i="1"/>
  <c r="DH109" i="1"/>
  <c r="CV109" i="1"/>
  <c r="CL109" i="1"/>
  <c r="CB109" i="1"/>
  <c r="BP109" i="1"/>
  <c r="BH109" i="1"/>
  <c r="AZ109" i="1"/>
  <c r="AR109" i="1"/>
  <c r="AJ109" i="1"/>
  <c r="AB109" i="1"/>
  <c r="T109" i="1"/>
  <c r="DD109" i="1"/>
  <c r="CR109" i="1"/>
  <c r="CD109" i="1"/>
  <c r="BN109" i="1"/>
  <c r="BD109" i="1"/>
  <c r="AT109" i="1"/>
  <c r="AH109" i="1"/>
  <c r="X109" i="1"/>
  <c r="D110" i="1"/>
  <c r="DP109" i="1"/>
  <c r="DB109" i="1"/>
  <c r="CN109" i="1"/>
  <c r="BX109" i="1"/>
  <c r="BL109" i="1"/>
  <c r="BB109" i="1"/>
  <c r="AP109" i="1"/>
  <c r="AF109" i="1"/>
  <c r="V109" i="1"/>
  <c r="DL109" i="1"/>
  <c r="CZ109" i="1"/>
  <c r="CJ109" i="1"/>
  <c r="BV109" i="1"/>
  <c r="BJ109" i="1"/>
  <c r="AX109" i="1"/>
  <c r="AN109" i="1"/>
  <c r="AD109" i="1"/>
  <c r="R109" i="1"/>
  <c r="DJ109" i="1"/>
  <c r="CT109" i="1"/>
  <c r="CF109" i="1"/>
  <c r="BT109" i="1"/>
  <c r="BF109" i="1"/>
  <c r="AV109" i="1"/>
  <c r="AL109" i="1"/>
  <c r="Z109" i="1"/>
  <c r="P109" i="1"/>
  <c r="DR109" i="1" l="1"/>
  <c r="DJ347" i="1"/>
  <c r="DB347" i="1"/>
  <c r="CT347" i="1"/>
  <c r="CL347" i="1"/>
  <c r="CD347" i="1"/>
  <c r="BV347" i="1"/>
  <c r="BN347" i="1"/>
  <c r="BF347" i="1"/>
  <c r="AX347" i="1"/>
  <c r="AP347" i="1"/>
  <c r="AH347" i="1"/>
  <c r="Z347" i="1"/>
  <c r="R347" i="1"/>
  <c r="DL347" i="1"/>
  <c r="DD347" i="1"/>
  <c r="CV347" i="1"/>
  <c r="CN347" i="1"/>
  <c r="CF347" i="1"/>
  <c r="BX347" i="1"/>
  <c r="BP347" i="1"/>
  <c r="BH347" i="1"/>
  <c r="AZ347" i="1"/>
  <c r="AR347" i="1"/>
  <c r="AJ347" i="1"/>
  <c r="AB347" i="1"/>
  <c r="T347" i="1"/>
  <c r="DP347" i="1"/>
  <c r="CZ347" i="1"/>
  <c r="CJ347" i="1"/>
  <c r="BT347" i="1"/>
  <c r="BD347" i="1"/>
  <c r="AN347" i="1"/>
  <c r="X347" i="1"/>
  <c r="DN347" i="1"/>
  <c r="CX347" i="1"/>
  <c r="CH347" i="1"/>
  <c r="BR347" i="1"/>
  <c r="BB347" i="1"/>
  <c r="AL347" i="1"/>
  <c r="V347" i="1"/>
  <c r="DF347" i="1"/>
  <c r="CP347" i="1"/>
  <c r="BZ347" i="1"/>
  <c r="BJ347" i="1"/>
  <c r="AT347" i="1"/>
  <c r="AD347" i="1"/>
  <c r="CR347" i="1"/>
  <c r="AF347" i="1"/>
  <c r="BL347" i="1"/>
  <c r="CB347" i="1"/>
  <c r="AV347" i="1"/>
  <c r="DH347" i="1"/>
  <c r="P347" i="1"/>
  <c r="D111" i="1"/>
  <c r="DJ110" i="1"/>
  <c r="DB110" i="1"/>
  <c r="CT110" i="1"/>
  <c r="CL110" i="1"/>
  <c r="CD110" i="1"/>
  <c r="BV110" i="1"/>
  <c r="BN110" i="1"/>
  <c r="BF110" i="1"/>
  <c r="AX110" i="1"/>
  <c r="AP110" i="1"/>
  <c r="AH110" i="1"/>
  <c r="Z110" i="1"/>
  <c r="R110" i="1"/>
  <c r="DL110" i="1"/>
  <c r="DH110" i="1"/>
  <c r="CX110" i="1"/>
  <c r="CN110" i="1"/>
  <c r="CB110" i="1"/>
  <c r="BR110" i="1"/>
  <c r="BH110" i="1"/>
  <c r="AV110" i="1"/>
  <c r="AL110" i="1"/>
  <c r="AB110" i="1"/>
  <c r="P110" i="1"/>
  <c r="DP110" i="1"/>
  <c r="CZ110" i="1"/>
  <c r="CJ110" i="1"/>
  <c r="BX110" i="1"/>
  <c r="BJ110" i="1"/>
  <c r="AT110" i="1"/>
  <c r="AF110" i="1"/>
  <c r="T110" i="1"/>
  <c r="DN110" i="1"/>
  <c r="CV110" i="1"/>
  <c r="CH110" i="1"/>
  <c r="BT110" i="1"/>
  <c r="BD110" i="1"/>
  <c r="AR110" i="1"/>
  <c r="AD110" i="1"/>
  <c r="DF110" i="1"/>
  <c r="CR110" i="1"/>
  <c r="CF110" i="1"/>
  <c r="BP110" i="1"/>
  <c r="BB110" i="1"/>
  <c r="AN110" i="1"/>
  <c r="X110" i="1"/>
  <c r="DD110" i="1"/>
  <c r="CP110" i="1"/>
  <c r="BZ110" i="1"/>
  <c r="BL110" i="1"/>
  <c r="AZ110" i="1"/>
  <c r="AJ110" i="1"/>
  <c r="V110" i="1"/>
  <c r="DP111" i="1" l="1"/>
  <c r="DH111" i="1"/>
  <c r="CZ111" i="1"/>
  <c r="CR111" i="1"/>
  <c r="CJ111" i="1"/>
  <c r="CB111" i="1"/>
  <c r="BT111" i="1"/>
  <c r="BL111" i="1"/>
  <c r="BD111" i="1"/>
  <c r="AV111" i="1"/>
  <c r="AN111" i="1"/>
  <c r="AF111" i="1"/>
  <c r="X111" i="1"/>
  <c r="P111" i="1"/>
  <c r="D112" i="1"/>
  <c r="DJ111" i="1"/>
  <c r="DB111" i="1"/>
  <c r="CT111" i="1"/>
  <c r="CL111" i="1"/>
  <c r="CD111" i="1"/>
  <c r="BV111" i="1"/>
  <c r="BN111" i="1"/>
  <c r="BF111" i="1"/>
  <c r="AX111" i="1"/>
  <c r="AP111" i="1"/>
  <c r="AH111" i="1"/>
  <c r="Z111" i="1"/>
  <c r="R111" i="1"/>
  <c r="DD111" i="1"/>
  <c r="CN111" i="1"/>
  <c r="BX111" i="1"/>
  <c r="BH111" i="1"/>
  <c r="AR111" i="1"/>
  <c r="AB111" i="1"/>
  <c r="CX111" i="1"/>
  <c r="CF111" i="1"/>
  <c r="BJ111" i="1"/>
  <c r="AL111" i="1"/>
  <c r="T111" i="1"/>
  <c r="DN111" i="1"/>
  <c r="CV111" i="1"/>
  <c r="BZ111" i="1"/>
  <c r="BB111" i="1"/>
  <c r="AJ111" i="1"/>
  <c r="DL111" i="1"/>
  <c r="CP111" i="1"/>
  <c r="BR111" i="1"/>
  <c r="AZ111" i="1"/>
  <c r="AD111" i="1"/>
  <c r="DF111" i="1"/>
  <c r="CH111" i="1"/>
  <c r="BP111" i="1"/>
  <c r="AT111" i="1"/>
  <c r="V111" i="1"/>
  <c r="DR347" i="1"/>
  <c r="DR110" i="1"/>
  <c r="DL112" i="1" l="1"/>
  <c r="DD112" i="1"/>
  <c r="CV112" i="1"/>
  <c r="CN112" i="1"/>
  <c r="CF112" i="1"/>
  <c r="BX112" i="1"/>
  <c r="BP112" i="1"/>
  <c r="BH112" i="1"/>
  <c r="AZ112" i="1"/>
  <c r="AR112" i="1"/>
  <c r="AJ112" i="1"/>
  <c r="AB112" i="1"/>
  <c r="T112" i="1"/>
  <c r="DN112" i="1"/>
  <c r="DF112" i="1"/>
  <c r="CX112" i="1"/>
  <c r="CP112" i="1"/>
  <c r="CH112" i="1"/>
  <c r="BZ112" i="1"/>
  <c r="BR112" i="1"/>
  <c r="BJ112" i="1"/>
  <c r="BB112" i="1"/>
  <c r="AT112" i="1"/>
  <c r="AL112" i="1"/>
  <c r="AD112" i="1"/>
  <c r="V112" i="1"/>
  <c r="D113" i="1"/>
  <c r="DJ112" i="1"/>
  <c r="CT112" i="1"/>
  <c r="CD112" i="1"/>
  <c r="BN112" i="1"/>
  <c r="AX112" i="1"/>
  <c r="AH112" i="1"/>
  <c r="R112" i="1"/>
  <c r="DB112" i="1"/>
  <c r="CJ112" i="1"/>
  <c r="BL112" i="1"/>
  <c r="AP112" i="1"/>
  <c r="X112" i="1"/>
  <c r="CZ112" i="1"/>
  <c r="CB112" i="1"/>
  <c r="BF112" i="1"/>
  <c r="AN112" i="1"/>
  <c r="P112" i="1"/>
  <c r="DP112" i="1"/>
  <c r="CR112" i="1"/>
  <c r="BV112" i="1"/>
  <c r="BD112" i="1"/>
  <c r="AF112" i="1"/>
  <c r="DH112" i="1"/>
  <c r="CL112" i="1"/>
  <c r="BT112" i="1"/>
  <c r="AV112" i="1"/>
  <c r="Z112" i="1"/>
  <c r="DR111" i="1"/>
  <c r="DR112" i="1" l="1"/>
  <c r="DP113" i="1"/>
  <c r="DH113" i="1"/>
  <c r="CZ113" i="1"/>
  <c r="CR113" i="1"/>
  <c r="CJ113" i="1"/>
  <c r="CB113" i="1"/>
  <c r="BT113" i="1"/>
  <c r="BL113" i="1"/>
  <c r="BD113" i="1"/>
  <c r="AV113" i="1"/>
  <c r="AN113" i="1"/>
  <c r="AF113" i="1"/>
  <c r="X113" i="1"/>
  <c r="P113" i="1"/>
  <c r="D114" i="1"/>
  <c r="DJ113" i="1"/>
  <c r="DB113" i="1"/>
  <c r="CT113" i="1"/>
  <c r="CL113" i="1"/>
  <c r="CD113" i="1"/>
  <c r="BV113" i="1"/>
  <c r="BN113" i="1"/>
  <c r="BF113" i="1"/>
  <c r="AX113" i="1"/>
  <c r="AP113" i="1"/>
  <c r="AH113" i="1"/>
  <c r="Z113" i="1"/>
  <c r="R113" i="1"/>
  <c r="DF113" i="1"/>
  <c r="CP113" i="1"/>
  <c r="BZ113" i="1"/>
  <c r="BJ113" i="1"/>
  <c r="AT113" i="1"/>
  <c r="AD113" i="1"/>
  <c r="DN113" i="1"/>
  <c r="CV113" i="1"/>
  <c r="BX113" i="1"/>
  <c r="BB113" i="1"/>
  <c r="AJ113" i="1"/>
  <c r="DL113" i="1"/>
  <c r="CN113" i="1"/>
  <c r="BR113" i="1"/>
  <c r="AZ113" i="1"/>
  <c r="AB113" i="1"/>
  <c r="DD113" i="1"/>
  <c r="CH113" i="1"/>
  <c r="BP113" i="1"/>
  <c r="AR113" i="1"/>
  <c r="V113" i="1"/>
  <c r="CX113" i="1"/>
  <c r="CF113" i="1"/>
  <c r="BH113" i="1"/>
  <c r="AL113" i="1"/>
  <c r="T113" i="1"/>
  <c r="DL114" i="1" l="1"/>
  <c r="DD114" i="1"/>
  <c r="CV114" i="1"/>
  <c r="CN114" i="1"/>
  <c r="CF114" i="1"/>
  <c r="BX114" i="1"/>
  <c r="BP114" i="1"/>
  <c r="BH114" i="1"/>
  <c r="AZ114" i="1"/>
  <c r="AR114" i="1"/>
  <c r="AJ114" i="1"/>
  <c r="AB114" i="1"/>
  <c r="T114" i="1"/>
  <c r="DN114" i="1"/>
  <c r="DF114" i="1"/>
  <c r="CX114" i="1"/>
  <c r="CP114" i="1"/>
  <c r="CH114" i="1"/>
  <c r="BZ114" i="1"/>
  <c r="BR114" i="1"/>
  <c r="BJ114" i="1"/>
  <c r="BB114" i="1"/>
  <c r="AT114" i="1"/>
  <c r="AL114" i="1"/>
  <c r="AD114" i="1"/>
  <c r="V114" i="1"/>
  <c r="DP114" i="1"/>
  <c r="CZ114" i="1"/>
  <c r="CJ114" i="1"/>
  <c r="BT114" i="1"/>
  <c r="BD114" i="1"/>
  <c r="AN114" i="1"/>
  <c r="X114" i="1"/>
  <c r="DB114" i="1"/>
  <c r="CD114" i="1"/>
  <c r="BL114" i="1"/>
  <c r="AP114" i="1"/>
  <c r="R114" i="1"/>
  <c r="CT114" i="1"/>
  <c r="CB114" i="1"/>
  <c r="BF114" i="1"/>
  <c r="AH114" i="1"/>
  <c r="P114" i="1"/>
  <c r="DJ114" i="1"/>
  <c r="CR114" i="1"/>
  <c r="BV114" i="1"/>
  <c r="AX114" i="1"/>
  <c r="AF114" i="1"/>
  <c r="D115" i="1"/>
  <c r="DH114" i="1"/>
  <c r="CL114" i="1"/>
  <c r="BN114" i="1"/>
  <c r="AV114" i="1"/>
  <c r="Z114" i="1"/>
  <c r="DR113" i="1"/>
  <c r="DR114" i="1" l="1"/>
  <c r="DP115" i="1"/>
  <c r="DH115" i="1"/>
  <c r="CZ115" i="1"/>
  <c r="CR115" i="1"/>
  <c r="CJ115" i="1"/>
  <c r="CB115" i="1"/>
  <c r="BT115" i="1"/>
  <c r="BL115" i="1"/>
  <c r="BD115" i="1"/>
  <c r="AV115" i="1"/>
  <c r="AN115" i="1"/>
  <c r="AF115" i="1"/>
  <c r="X115" i="1"/>
  <c r="P115" i="1"/>
  <c r="D116" i="1"/>
  <c r="DJ115" i="1"/>
  <c r="DB115" i="1"/>
  <c r="CT115" i="1"/>
  <c r="CL115" i="1"/>
  <c r="CD115" i="1"/>
  <c r="BV115" i="1"/>
  <c r="BN115" i="1"/>
  <c r="BF115" i="1"/>
  <c r="AX115" i="1"/>
  <c r="AP115" i="1"/>
  <c r="AH115" i="1"/>
  <c r="Z115" i="1"/>
  <c r="R115" i="1"/>
  <c r="DL115" i="1"/>
  <c r="CV115" i="1"/>
  <c r="CF115" i="1"/>
  <c r="BP115" i="1"/>
  <c r="AZ115" i="1"/>
  <c r="AJ115" i="1"/>
  <c r="T115" i="1"/>
  <c r="DN115" i="1"/>
  <c r="CP115" i="1"/>
  <c r="BX115" i="1"/>
  <c r="BB115" i="1"/>
  <c r="AD115" i="1"/>
  <c r="DF115" i="1"/>
  <c r="CN115" i="1"/>
  <c r="BR115" i="1"/>
  <c r="AT115" i="1"/>
  <c r="AB115" i="1"/>
  <c r="DD115" i="1"/>
  <c r="CH115" i="1"/>
  <c r="BJ115" i="1"/>
  <c r="AR115" i="1"/>
  <c r="V115" i="1"/>
  <c r="CX115" i="1"/>
  <c r="BZ115" i="1"/>
  <c r="BH115" i="1"/>
  <c r="AL115" i="1"/>
  <c r="DL116" i="1" l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D117" i="1"/>
  <c r="DN116" i="1"/>
  <c r="DF116" i="1"/>
  <c r="CX116" i="1"/>
  <c r="CP116" i="1"/>
  <c r="CH116" i="1"/>
  <c r="BZ116" i="1"/>
  <c r="BR116" i="1"/>
  <c r="BJ116" i="1"/>
  <c r="BB116" i="1"/>
  <c r="AT116" i="1"/>
  <c r="AL116" i="1"/>
  <c r="AD116" i="1"/>
  <c r="V116" i="1"/>
  <c r="DB116" i="1"/>
  <c r="CL116" i="1"/>
  <c r="BV116" i="1"/>
  <c r="BF116" i="1"/>
  <c r="AP116" i="1"/>
  <c r="Z116" i="1"/>
  <c r="DP116" i="1"/>
  <c r="CT116" i="1"/>
  <c r="CB116" i="1"/>
  <c r="BD116" i="1"/>
  <c r="AH116" i="1"/>
  <c r="P116" i="1"/>
  <c r="DJ116" i="1"/>
  <c r="CR116" i="1"/>
  <c r="BT116" i="1"/>
  <c r="AX116" i="1"/>
  <c r="AF116" i="1"/>
  <c r="DH116" i="1"/>
  <c r="CJ116" i="1"/>
  <c r="BN116" i="1"/>
  <c r="AV116" i="1"/>
  <c r="X116" i="1"/>
  <c r="CZ116" i="1"/>
  <c r="CD116" i="1"/>
  <c r="BL116" i="1"/>
  <c r="AN116" i="1"/>
  <c r="R116" i="1"/>
  <c r="DR115" i="1"/>
  <c r="DR116" i="1" l="1"/>
  <c r="DP117" i="1"/>
  <c r="DH117" i="1"/>
  <c r="CZ117" i="1"/>
  <c r="CR117" i="1"/>
  <c r="CJ117" i="1"/>
  <c r="CB117" i="1"/>
  <c r="BT117" i="1"/>
  <c r="BL117" i="1"/>
  <c r="BD117" i="1"/>
  <c r="AV117" i="1"/>
  <c r="AN117" i="1"/>
  <c r="AF117" i="1"/>
  <c r="X117" i="1"/>
  <c r="P117" i="1"/>
  <c r="DN117" i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D118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CV117" i="1"/>
  <c r="BP117" i="1"/>
  <c r="AJ117" i="1"/>
  <c r="DL117" i="1"/>
  <c r="BX117" i="1"/>
  <c r="AB117" i="1"/>
  <c r="DD117" i="1"/>
  <c r="BH117" i="1"/>
  <c r="T117" i="1"/>
  <c r="CN117" i="1"/>
  <c r="AZ117" i="1"/>
  <c r="CF117" i="1"/>
  <c r="AR117" i="1"/>
  <c r="DR117" i="1" l="1"/>
  <c r="DL118" i="1"/>
  <c r="DL102" i="1" s="1"/>
  <c r="DD118" i="1"/>
  <c r="DD102" i="1" s="1"/>
  <c r="CV118" i="1"/>
  <c r="CV102" i="1" s="1"/>
  <c r="CN118" i="1"/>
  <c r="CN102" i="1" s="1"/>
  <c r="CF118" i="1"/>
  <c r="CF102" i="1" s="1"/>
  <c r="BX118" i="1"/>
  <c r="BX102" i="1" s="1"/>
  <c r="BP118" i="1"/>
  <c r="BP102" i="1" s="1"/>
  <c r="BH118" i="1"/>
  <c r="BH102" i="1" s="1"/>
  <c r="AZ118" i="1"/>
  <c r="AZ102" i="1" s="1"/>
  <c r="AR118" i="1"/>
  <c r="AR102" i="1" s="1"/>
  <c r="AJ118" i="1"/>
  <c r="AJ102" i="1" s="1"/>
  <c r="AB118" i="1"/>
  <c r="AB102" i="1" s="1"/>
  <c r="T118" i="1"/>
  <c r="T102" i="1" s="1"/>
  <c r="D119" i="1"/>
  <c r="D120" i="1" s="1"/>
  <c r="DJ118" i="1"/>
  <c r="DJ102" i="1" s="1"/>
  <c r="DB118" i="1"/>
  <c r="DB102" i="1" s="1"/>
  <c r="CT118" i="1"/>
  <c r="CT102" i="1" s="1"/>
  <c r="CL118" i="1"/>
  <c r="CL102" i="1" s="1"/>
  <c r="CD118" i="1"/>
  <c r="CD102" i="1" s="1"/>
  <c r="BV118" i="1"/>
  <c r="BV102" i="1" s="1"/>
  <c r="BN118" i="1"/>
  <c r="BN102" i="1" s="1"/>
  <c r="BF118" i="1"/>
  <c r="BF102" i="1" s="1"/>
  <c r="AX118" i="1"/>
  <c r="AX102" i="1" s="1"/>
  <c r="AP118" i="1"/>
  <c r="AP102" i="1" s="1"/>
  <c r="AH118" i="1"/>
  <c r="AH102" i="1" s="1"/>
  <c r="Z118" i="1"/>
  <c r="Z102" i="1" s="1"/>
  <c r="R118" i="1"/>
  <c r="R102" i="1" s="1"/>
  <c r="DN118" i="1"/>
  <c r="DN102" i="1" s="1"/>
  <c r="DF118" i="1"/>
  <c r="DF102" i="1" s="1"/>
  <c r="CX118" i="1"/>
  <c r="CX102" i="1" s="1"/>
  <c r="CP118" i="1"/>
  <c r="CP102" i="1" s="1"/>
  <c r="CH118" i="1"/>
  <c r="CH102" i="1" s="1"/>
  <c r="BZ118" i="1"/>
  <c r="BZ102" i="1" s="1"/>
  <c r="BR118" i="1"/>
  <c r="BR102" i="1" s="1"/>
  <c r="BJ118" i="1"/>
  <c r="BJ102" i="1" s="1"/>
  <c r="BB118" i="1"/>
  <c r="BB102" i="1" s="1"/>
  <c r="AT118" i="1"/>
  <c r="AT102" i="1" s="1"/>
  <c r="AL118" i="1"/>
  <c r="AL102" i="1" s="1"/>
  <c r="AD118" i="1"/>
  <c r="AD102" i="1" s="1"/>
  <c r="V118" i="1"/>
  <c r="V102" i="1" s="1"/>
  <c r="CR118" i="1"/>
  <c r="CR102" i="1" s="1"/>
  <c r="BL118" i="1"/>
  <c r="BL102" i="1" s="1"/>
  <c r="AF118" i="1"/>
  <c r="AF102" i="1" s="1"/>
  <c r="DH118" i="1"/>
  <c r="DH102" i="1" s="1"/>
  <c r="BT118" i="1"/>
  <c r="BT102" i="1" s="1"/>
  <c r="X118" i="1"/>
  <c r="X102" i="1" s="1"/>
  <c r="CZ118" i="1"/>
  <c r="CZ102" i="1" s="1"/>
  <c r="BD118" i="1"/>
  <c r="BD102" i="1" s="1"/>
  <c r="P118" i="1"/>
  <c r="CJ118" i="1"/>
  <c r="CJ102" i="1" s="1"/>
  <c r="AV118" i="1"/>
  <c r="AV102" i="1" s="1"/>
  <c r="DP118" i="1"/>
  <c r="DP102" i="1" s="1"/>
  <c r="CB118" i="1"/>
  <c r="CB102" i="1" s="1"/>
  <c r="AN118" i="1"/>
  <c r="AN102" i="1" s="1"/>
  <c r="DL120" i="1" l="1"/>
  <c r="DD120" i="1"/>
  <c r="CV120" i="1"/>
  <c r="CN120" i="1"/>
  <c r="CF120" i="1"/>
  <c r="BX120" i="1"/>
  <c r="BP120" i="1"/>
  <c r="BH120" i="1"/>
  <c r="AZ120" i="1"/>
  <c r="AR120" i="1"/>
  <c r="AJ120" i="1"/>
  <c r="AB120" i="1"/>
  <c r="T120" i="1"/>
  <c r="D121" i="1"/>
  <c r="DJ120" i="1"/>
  <c r="DB120" i="1"/>
  <c r="CT120" i="1"/>
  <c r="CL120" i="1"/>
  <c r="CD120" i="1"/>
  <c r="BV120" i="1"/>
  <c r="BN120" i="1"/>
  <c r="BF120" i="1"/>
  <c r="AX120" i="1"/>
  <c r="AP120" i="1"/>
  <c r="AH120" i="1"/>
  <c r="Z120" i="1"/>
  <c r="R120" i="1"/>
  <c r="DN120" i="1"/>
  <c r="DF120" i="1"/>
  <c r="CX120" i="1"/>
  <c r="CP120" i="1"/>
  <c r="CH120" i="1"/>
  <c r="BZ120" i="1"/>
  <c r="BR120" i="1"/>
  <c r="BJ120" i="1"/>
  <c r="BB120" i="1"/>
  <c r="AT120" i="1"/>
  <c r="AL120" i="1"/>
  <c r="AD120" i="1"/>
  <c r="V120" i="1"/>
  <c r="DH120" i="1"/>
  <c r="CB120" i="1"/>
  <c r="AV120" i="1"/>
  <c r="P120" i="1"/>
  <c r="CZ120" i="1"/>
  <c r="BL120" i="1"/>
  <c r="X120" i="1"/>
  <c r="CR120" i="1"/>
  <c r="BD120" i="1"/>
  <c r="CJ120" i="1"/>
  <c r="AN120" i="1"/>
  <c r="DP120" i="1"/>
  <c r="BT120" i="1"/>
  <c r="AF120" i="1"/>
  <c r="DR118" i="1"/>
  <c r="DR102" i="1" s="1"/>
  <c r="P102" i="1"/>
  <c r="DR120" i="1" l="1"/>
  <c r="DP121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N121" i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D122" i="1"/>
  <c r="DJ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DL121" i="1"/>
  <c r="CF121" i="1"/>
  <c r="AZ121" i="1"/>
  <c r="T121" i="1"/>
  <c r="DD121" i="1"/>
  <c r="BP121" i="1"/>
  <c r="AB121" i="1"/>
  <c r="CV121" i="1"/>
  <c r="BH121" i="1"/>
  <c r="CN121" i="1"/>
  <c r="AR121" i="1"/>
  <c r="BX121" i="1"/>
  <c r="AJ121" i="1"/>
  <c r="DR121" i="1" l="1"/>
  <c r="DL122" i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D123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N122" i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DH122" i="1"/>
  <c r="CB122" i="1"/>
  <c r="AV122" i="1"/>
  <c r="P122" i="1"/>
  <c r="CZ122" i="1"/>
  <c r="BL122" i="1"/>
  <c r="X122" i="1"/>
  <c r="CR122" i="1"/>
  <c r="BD122" i="1"/>
  <c r="CJ122" i="1"/>
  <c r="AN122" i="1"/>
  <c r="DP122" i="1"/>
  <c r="BT122" i="1"/>
  <c r="AF122" i="1"/>
  <c r="DP123" i="1" l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N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D124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L123" i="1"/>
  <c r="CF123" i="1"/>
  <c r="AZ123" i="1"/>
  <c r="T123" i="1"/>
  <c r="DD123" i="1"/>
  <c r="BP123" i="1"/>
  <c r="AB123" i="1"/>
  <c r="CV123" i="1"/>
  <c r="BH123" i="1"/>
  <c r="CN123" i="1"/>
  <c r="AR123" i="1"/>
  <c r="BX123" i="1"/>
  <c r="AJ123" i="1"/>
  <c r="DR122" i="1"/>
  <c r="DR123" i="1" l="1"/>
  <c r="DL124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D125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N124" i="1"/>
  <c r="DF124" i="1"/>
  <c r="CX124" i="1"/>
  <c r="CP124" i="1"/>
  <c r="CH124" i="1"/>
  <c r="BZ124" i="1"/>
  <c r="BR124" i="1"/>
  <c r="BJ124" i="1"/>
  <c r="BB124" i="1"/>
  <c r="AT124" i="1"/>
  <c r="AL124" i="1"/>
  <c r="AD124" i="1"/>
  <c r="V124" i="1"/>
  <c r="DH124" i="1"/>
  <c r="CB124" i="1"/>
  <c r="AV124" i="1"/>
  <c r="P124" i="1"/>
  <c r="CZ124" i="1"/>
  <c r="BL124" i="1"/>
  <c r="X124" i="1"/>
  <c r="CR124" i="1"/>
  <c r="BD124" i="1"/>
  <c r="CJ124" i="1"/>
  <c r="AN124" i="1"/>
  <c r="DP124" i="1"/>
  <c r="BT124" i="1"/>
  <c r="AF124" i="1"/>
  <c r="DR124" i="1" l="1"/>
  <c r="DP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N125" i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D126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DL125" i="1"/>
  <c r="CF125" i="1"/>
  <c r="AZ125" i="1"/>
  <c r="T125" i="1"/>
  <c r="DD125" i="1"/>
  <c r="BP125" i="1"/>
  <c r="AB125" i="1"/>
  <c r="CV125" i="1"/>
  <c r="BH125" i="1"/>
  <c r="CN125" i="1"/>
  <c r="AR125" i="1"/>
  <c r="BX125" i="1"/>
  <c r="AJ125" i="1"/>
  <c r="DR125" i="1" l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D127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N126" i="1"/>
  <c r="DF126" i="1"/>
  <c r="CX126" i="1"/>
  <c r="CP126" i="1"/>
  <c r="CH126" i="1"/>
  <c r="BZ126" i="1"/>
  <c r="BR126" i="1"/>
  <c r="BJ126" i="1"/>
  <c r="BB126" i="1"/>
  <c r="AT126" i="1"/>
  <c r="AL126" i="1"/>
  <c r="AD126" i="1"/>
  <c r="V126" i="1"/>
  <c r="DH126" i="1"/>
  <c r="CB126" i="1"/>
  <c r="AV126" i="1"/>
  <c r="P126" i="1"/>
  <c r="CZ126" i="1"/>
  <c r="BL126" i="1"/>
  <c r="X126" i="1"/>
  <c r="CR126" i="1"/>
  <c r="BD126" i="1"/>
  <c r="CJ126" i="1"/>
  <c r="AN126" i="1"/>
  <c r="DP126" i="1"/>
  <c r="BT126" i="1"/>
  <c r="AF126" i="1"/>
  <c r="DP127" i="1" l="1"/>
  <c r="DH127" i="1"/>
  <c r="CZ127" i="1"/>
  <c r="CR127" i="1"/>
  <c r="CJ127" i="1"/>
  <c r="CB127" i="1"/>
  <c r="BT127" i="1"/>
  <c r="BL127" i="1"/>
  <c r="BD127" i="1"/>
  <c r="AV127" i="1"/>
  <c r="AN127" i="1"/>
  <c r="AF127" i="1"/>
  <c r="X127" i="1"/>
  <c r="P127" i="1"/>
  <c r="DN127" i="1"/>
  <c r="DF127" i="1"/>
  <c r="CX127" i="1"/>
  <c r="CP127" i="1"/>
  <c r="CH127" i="1"/>
  <c r="BZ127" i="1"/>
  <c r="BR127" i="1"/>
  <c r="BJ127" i="1"/>
  <c r="BB127" i="1"/>
  <c r="AT127" i="1"/>
  <c r="AL127" i="1"/>
  <c r="AD127" i="1"/>
  <c r="V127" i="1"/>
  <c r="D128" i="1"/>
  <c r="DJ127" i="1"/>
  <c r="DB127" i="1"/>
  <c r="CT127" i="1"/>
  <c r="CL127" i="1"/>
  <c r="CD127" i="1"/>
  <c r="BV127" i="1"/>
  <c r="BN127" i="1"/>
  <c r="BF127" i="1"/>
  <c r="AX127" i="1"/>
  <c r="AP127" i="1"/>
  <c r="AH127" i="1"/>
  <c r="Z127" i="1"/>
  <c r="R127" i="1"/>
  <c r="DL127" i="1"/>
  <c r="CF127" i="1"/>
  <c r="AZ127" i="1"/>
  <c r="T127" i="1"/>
  <c r="DD127" i="1"/>
  <c r="BP127" i="1"/>
  <c r="AB127" i="1"/>
  <c r="CV127" i="1"/>
  <c r="BH127" i="1"/>
  <c r="CN127" i="1"/>
  <c r="AR127" i="1"/>
  <c r="BX127" i="1"/>
  <c r="AJ127" i="1"/>
  <c r="DR126" i="1"/>
  <c r="DL128" i="1" l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D129" i="1"/>
  <c r="DJ128" i="1"/>
  <c r="DB128" i="1"/>
  <c r="CT128" i="1"/>
  <c r="CL128" i="1"/>
  <c r="CD128" i="1"/>
  <c r="BV128" i="1"/>
  <c r="BN128" i="1"/>
  <c r="BF128" i="1"/>
  <c r="AX128" i="1"/>
  <c r="AP128" i="1"/>
  <c r="AH128" i="1"/>
  <c r="Z128" i="1"/>
  <c r="R128" i="1"/>
  <c r="DN128" i="1"/>
  <c r="DF128" i="1"/>
  <c r="CX128" i="1"/>
  <c r="CP128" i="1"/>
  <c r="CH128" i="1"/>
  <c r="BZ128" i="1"/>
  <c r="BR128" i="1"/>
  <c r="BJ128" i="1"/>
  <c r="BB128" i="1"/>
  <c r="AT128" i="1"/>
  <c r="AL128" i="1"/>
  <c r="AD128" i="1"/>
  <c r="V128" i="1"/>
  <c r="DH128" i="1"/>
  <c r="CB128" i="1"/>
  <c r="AV128" i="1"/>
  <c r="P128" i="1"/>
  <c r="CZ128" i="1"/>
  <c r="BL128" i="1"/>
  <c r="X128" i="1"/>
  <c r="CR128" i="1"/>
  <c r="BD128" i="1"/>
  <c r="CJ128" i="1"/>
  <c r="AN128" i="1"/>
  <c r="DP128" i="1"/>
  <c r="BT128" i="1"/>
  <c r="AF128" i="1"/>
  <c r="DR127" i="1"/>
  <c r="DR128" i="1" l="1"/>
  <c r="DP129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DN129" i="1"/>
  <c r="DF129" i="1"/>
  <c r="CX129" i="1"/>
  <c r="CP129" i="1"/>
  <c r="CH129" i="1"/>
  <c r="BZ129" i="1"/>
  <c r="BR129" i="1"/>
  <c r="BJ129" i="1"/>
  <c r="BB129" i="1"/>
  <c r="AT129" i="1"/>
  <c r="AL129" i="1"/>
  <c r="AD129" i="1"/>
  <c r="V129" i="1"/>
  <c r="D130" i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DL129" i="1"/>
  <c r="CF129" i="1"/>
  <c r="AZ129" i="1"/>
  <c r="T129" i="1"/>
  <c r="DD129" i="1"/>
  <c r="BP129" i="1"/>
  <c r="AB129" i="1"/>
  <c r="CV129" i="1"/>
  <c r="BH129" i="1"/>
  <c r="CN129" i="1"/>
  <c r="AR129" i="1"/>
  <c r="BX129" i="1"/>
  <c r="AJ129" i="1"/>
  <c r="DR129" i="1" l="1"/>
  <c r="DL130" i="1"/>
  <c r="DD130" i="1"/>
  <c r="CV130" i="1"/>
  <c r="CN130" i="1"/>
  <c r="CF130" i="1"/>
  <c r="BX130" i="1"/>
  <c r="BP130" i="1"/>
  <c r="BH130" i="1"/>
  <c r="AZ130" i="1"/>
  <c r="AR130" i="1"/>
  <c r="AJ130" i="1"/>
  <c r="AB130" i="1"/>
  <c r="T130" i="1"/>
  <c r="D131" i="1"/>
  <c r="DJ130" i="1"/>
  <c r="DB130" i="1"/>
  <c r="CT130" i="1"/>
  <c r="CL130" i="1"/>
  <c r="CD130" i="1"/>
  <c r="BV130" i="1"/>
  <c r="BN130" i="1"/>
  <c r="BF130" i="1"/>
  <c r="AX130" i="1"/>
  <c r="AP130" i="1"/>
  <c r="AH130" i="1"/>
  <c r="Z130" i="1"/>
  <c r="R130" i="1"/>
  <c r="DN130" i="1"/>
  <c r="DF130" i="1"/>
  <c r="CX130" i="1"/>
  <c r="CP130" i="1"/>
  <c r="CH130" i="1"/>
  <c r="BZ130" i="1"/>
  <c r="BR130" i="1"/>
  <c r="BJ130" i="1"/>
  <c r="BB130" i="1"/>
  <c r="AT130" i="1"/>
  <c r="AL130" i="1"/>
  <c r="AD130" i="1"/>
  <c r="V130" i="1"/>
  <c r="DH130" i="1"/>
  <c r="CB130" i="1"/>
  <c r="AV130" i="1"/>
  <c r="P130" i="1"/>
  <c r="CZ130" i="1"/>
  <c r="BL130" i="1"/>
  <c r="X130" i="1"/>
  <c r="CR130" i="1"/>
  <c r="BD130" i="1"/>
  <c r="CJ130" i="1"/>
  <c r="AN130" i="1"/>
  <c r="DP130" i="1"/>
  <c r="BT130" i="1"/>
  <c r="AF130" i="1"/>
  <c r="DP131" i="1" l="1"/>
  <c r="DP119" i="1" s="1"/>
  <c r="DH131" i="1"/>
  <c r="DH119" i="1" s="1"/>
  <c r="CZ131" i="1"/>
  <c r="CZ119" i="1" s="1"/>
  <c r="CR131" i="1"/>
  <c r="CR119" i="1" s="1"/>
  <c r="CJ131" i="1"/>
  <c r="CJ119" i="1" s="1"/>
  <c r="CB131" i="1"/>
  <c r="CB119" i="1" s="1"/>
  <c r="BT131" i="1"/>
  <c r="BT119" i="1" s="1"/>
  <c r="BL131" i="1"/>
  <c r="BL119" i="1" s="1"/>
  <c r="BD131" i="1"/>
  <c r="BD119" i="1" s="1"/>
  <c r="AV131" i="1"/>
  <c r="AV119" i="1" s="1"/>
  <c r="AN131" i="1"/>
  <c r="AN119" i="1" s="1"/>
  <c r="AF131" i="1"/>
  <c r="AF119" i="1" s="1"/>
  <c r="X131" i="1"/>
  <c r="X119" i="1" s="1"/>
  <c r="P131" i="1"/>
  <c r="DN131" i="1"/>
  <c r="DN119" i="1" s="1"/>
  <c r="DF131" i="1"/>
  <c r="DF119" i="1" s="1"/>
  <c r="CX131" i="1"/>
  <c r="CX119" i="1" s="1"/>
  <c r="CP131" i="1"/>
  <c r="CP119" i="1" s="1"/>
  <c r="CH131" i="1"/>
  <c r="CH119" i="1" s="1"/>
  <c r="BZ131" i="1"/>
  <c r="BZ119" i="1" s="1"/>
  <c r="BR131" i="1"/>
  <c r="BR119" i="1" s="1"/>
  <c r="BJ131" i="1"/>
  <c r="BJ119" i="1" s="1"/>
  <c r="BB131" i="1"/>
  <c r="BB119" i="1" s="1"/>
  <c r="AT131" i="1"/>
  <c r="AT119" i="1" s="1"/>
  <c r="AL131" i="1"/>
  <c r="AL119" i="1" s="1"/>
  <c r="AD131" i="1"/>
  <c r="AD119" i="1" s="1"/>
  <c r="V131" i="1"/>
  <c r="V119" i="1" s="1"/>
  <c r="D132" i="1"/>
  <c r="D133" i="1" s="1"/>
  <c r="DJ131" i="1"/>
  <c r="DJ119" i="1" s="1"/>
  <c r="DB131" i="1"/>
  <c r="DB119" i="1" s="1"/>
  <c r="CT131" i="1"/>
  <c r="CT119" i="1" s="1"/>
  <c r="CL131" i="1"/>
  <c r="CL119" i="1" s="1"/>
  <c r="CD131" i="1"/>
  <c r="CD119" i="1" s="1"/>
  <c r="BV131" i="1"/>
  <c r="BV119" i="1" s="1"/>
  <c r="BN131" i="1"/>
  <c r="BN119" i="1" s="1"/>
  <c r="BF131" i="1"/>
  <c r="BF119" i="1" s="1"/>
  <c r="AX131" i="1"/>
  <c r="AX119" i="1" s="1"/>
  <c r="AP131" i="1"/>
  <c r="AP119" i="1" s="1"/>
  <c r="AH131" i="1"/>
  <c r="AH119" i="1" s="1"/>
  <c r="Z131" i="1"/>
  <c r="Z119" i="1" s="1"/>
  <c r="R131" i="1"/>
  <c r="R119" i="1" s="1"/>
  <c r="DL131" i="1"/>
  <c r="DL119" i="1" s="1"/>
  <c r="CF131" i="1"/>
  <c r="CF119" i="1" s="1"/>
  <c r="AZ131" i="1"/>
  <c r="AZ119" i="1" s="1"/>
  <c r="T131" i="1"/>
  <c r="T119" i="1" s="1"/>
  <c r="DD131" i="1"/>
  <c r="DD119" i="1" s="1"/>
  <c r="BP131" i="1"/>
  <c r="BP119" i="1" s="1"/>
  <c r="AB131" i="1"/>
  <c r="AB119" i="1" s="1"/>
  <c r="CV131" i="1"/>
  <c r="CV119" i="1" s="1"/>
  <c r="BH131" i="1"/>
  <c r="BH119" i="1" s="1"/>
  <c r="CN131" i="1"/>
  <c r="CN119" i="1" s="1"/>
  <c r="AR131" i="1"/>
  <c r="AR119" i="1" s="1"/>
  <c r="BX131" i="1"/>
  <c r="BX119" i="1" s="1"/>
  <c r="AJ131" i="1"/>
  <c r="AJ119" i="1" s="1"/>
  <c r="DR130" i="1"/>
  <c r="DP133" i="1" l="1"/>
  <c r="DH133" i="1"/>
  <c r="CZ133" i="1"/>
  <c r="CR133" i="1"/>
  <c r="CJ133" i="1"/>
  <c r="CB133" i="1"/>
  <c r="BT133" i="1"/>
  <c r="BL133" i="1"/>
  <c r="BD133" i="1"/>
  <c r="AV133" i="1"/>
  <c r="AN133" i="1"/>
  <c r="AF133" i="1"/>
  <c r="X133" i="1"/>
  <c r="P133" i="1"/>
  <c r="DN133" i="1"/>
  <c r="DF133" i="1"/>
  <c r="CX133" i="1"/>
  <c r="CP133" i="1"/>
  <c r="CH133" i="1"/>
  <c r="BZ133" i="1"/>
  <c r="BR133" i="1"/>
  <c r="BJ133" i="1"/>
  <c r="BB133" i="1"/>
  <c r="AT133" i="1"/>
  <c r="AL133" i="1"/>
  <c r="AD133" i="1"/>
  <c r="V133" i="1"/>
  <c r="D134" i="1"/>
  <c r="DJ133" i="1"/>
  <c r="DB133" i="1"/>
  <c r="CT133" i="1"/>
  <c r="CL133" i="1"/>
  <c r="CD133" i="1"/>
  <c r="BV133" i="1"/>
  <c r="BN133" i="1"/>
  <c r="BF133" i="1"/>
  <c r="AX133" i="1"/>
  <c r="AP133" i="1"/>
  <c r="AH133" i="1"/>
  <c r="Z133" i="1"/>
  <c r="R133" i="1"/>
  <c r="DL133" i="1"/>
  <c r="CF133" i="1"/>
  <c r="AZ133" i="1"/>
  <c r="T133" i="1"/>
  <c r="CN133" i="1"/>
  <c r="AR133" i="1"/>
  <c r="BX133" i="1"/>
  <c r="AJ133" i="1"/>
  <c r="DD133" i="1"/>
  <c r="BP133" i="1"/>
  <c r="AB133" i="1"/>
  <c r="CV133" i="1"/>
  <c r="BH133" i="1"/>
  <c r="DR131" i="1"/>
  <c r="DR119" i="1" s="1"/>
  <c r="P119" i="1"/>
  <c r="DR133" i="1" l="1"/>
  <c r="DL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D135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DN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DH134" i="1"/>
  <c r="CB134" i="1"/>
  <c r="AV134" i="1"/>
  <c r="P134" i="1"/>
  <c r="CJ134" i="1"/>
  <c r="AN134" i="1"/>
  <c r="DP134" i="1"/>
  <c r="BT134" i="1"/>
  <c r="AF134" i="1"/>
  <c r="CZ134" i="1"/>
  <c r="BL134" i="1"/>
  <c r="X134" i="1"/>
  <c r="CR134" i="1"/>
  <c r="BD134" i="1"/>
  <c r="DP135" i="1" l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N135" i="1"/>
  <c r="DF135" i="1"/>
  <c r="CX135" i="1"/>
  <c r="CP135" i="1"/>
  <c r="CH135" i="1"/>
  <c r="BZ135" i="1"/>
  <c r="BR135" i="1"/>
  <c r="BJ135" i="1"/>
  <c r="BB135" i="1"/>
  <c r="AT135" i="1"/>
  <c r="AL135" i="1"/>
  <c r="AD135" i="1"/>
  <c r="V135" i="1"/>
  <c r="D136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CN135" i="1"/>
  <c r="BH135" i="1"/>
  <c r="DL135" i="1"/>
  <c r="CF135" i="1"/>
  <c r="AZ135" i="1"/>
  <c r="T135" i="1"/>
  <c r="DD135" i="1"/>
  <c r="AR135" i="1"/>
  <c r="CV135" i="1"/>
  <c r="AJ135" i="1"/>
  <c r="BX135" i="1"/>
  <c r="AB135" i="1"/>
  <c r="BP135" i="1"/>
  <c r="DR134" i="1"/>
  <c r="DL136" i="1" l="1"/>
  <c r="DD136" i="1"/>
  <c r="CV136" i="1"/>
  <c r="CN136" i="1"/>
  <c r="CF136" i="1"/>
  <c r="BX136" i="1"/>
  <c r="BP136" i="1"/>
  <c r="BH136" i="1"/>
  <c r="AZ136" i="1"/>
  <c r="AR136" i="1"/>
  <c r="AJ136" i="1"/>
  <c r="AB136" i="1"/>
  <c r="T136" i="1"/>
  <c r="D137" i="1"/>
  <c r="DJ136" i="1"/>
  <c r="DB136" i="1"/>
  <c r="CT136" i="1"/>
  <c r="CL136" i="1"/>
  <c r="CD136" i="1"/>
  <c r="BV136" i="1"/>
  <c r="BN136" i="1"/>
  <c r="BF136" i="1"/>
  <c r="AX136" i="1"/>
  <c r="AP136" i="1"/>
  <c r="AH136" i="1"/>
  <c r="Z136" i="1"/>
  <c r="R136" i="1"/>
  <c r="DN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DP136" i="1"/>
  <c r="CJ136" i="1"/>
  <c r="BD136" i="1"/>
  <c r="X136" i="1"/>
  <c r="DH136" i="1"/>
  <c r="CB136" i="1"/>
  <c r="AV136" i="1"/>
  <c r="P136" i="1"/>
  <c r="CR136" i="1"/>
  <c r="AF136" i="1"/>
  <c r="BT136" i="1"/>
  <c r="BL136" i="1"/>
  <c r="CZ136" i="1"/>
  <c r="AN136" i="1"/>
  <c r="DR135" i="1"/>
  <c r="DP137" i="1" l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N137" i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D138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DD137" i="1"/>
  <c r="CN137" i="1"/>
  <c r="BH137" i="1"/>
  <c r="AB137" i="1"/>
  <c r="DL137" i="1"/>
  <c r="CF137" i="1"/>
  <c r="AZ137" i="1"/>
  <c r="T137" i="1"/>
  <c r="CV137" i="1"/>
  <c r="AJ137" i="1"/>
  <c r="BX137" i="1"/>
  <c r="BP137" i="1"/>
  <c r="AR137" i="1"/>
  <c r="DR136" i="1"/>
  <c r="DL138" i="1" l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D139" i="1"/>
  <c r="DJ138" i="1"/>
  <c r="DB138" i="1"/>
  <c r="CT138" i="1"/>
  <c r="CL138" i="1"/>
  <c r="CD138" i="1"/>
  <c r="BV138" i="1"/>
  <c r="BN138" i="1"/>
  <c r="BF138" i="1"/>
  <c r="AX138" i="1"/>
  <c r="AP138" i="1"/>
  <c r="AH138" i="1"/>
  <c r="Z138" i="1"/>
  <c r="R138" i="1"/>
  <c r="DN138" i="1"/>
  <c r="DF138" i="1"/>
  <c r="CX138" i="1"/>
  <c r="CP138" i="1"/>
  <c r="CH138" i="1"/>
  <c r="BZ138" i="1"/>
  <c r="BR138" i="1"/>
  <c r="BJ138" i="1"/>
  <c r="BB138" i="1"/>
  <c r="AT138" i="1"/>
  <c r="AL138" i="1"/>
  <c r="AD138" i="1"/>
  <c r="V138" i="1"/>
  <c r="CZ138" i="1"/>
  <c r="BT138" i="1"/>
  <c r="AN138" i="1"/>
  <c r="DP138" i="1"/>
  <c r="CJ138" i="1"/>
  <c r="BD138" i="1"/>
  <c r="X138" i="1"/>
  <c r="DH138" i="1"/>
  <c r="CB138" i="1"/>
  <c r="AV138" i="1"/>
  <c r="P138" i="1"/>
  <c r="AF138" i="1"/>
  <c r="CR138" i="1"/>
  <c r="BL138" i="1"/>
  <c r="DR137" i="1"/>
  <c r="DR138" i="1" l="1"/>
  <c r="DP139" i="1"/>
  <c r="DP132" i="1" s="1"/>
  <c r="DH139" i="1"/>
  <c r="DH132" i="1" s="1"/>
  <c r="CZ139" i="1"/>
  <c r="CZ132" i="1" s="1"/>
  <c r="CR139" i="1"/>
  <c r="CR132" i="1" s="1"/>
  <c r="CJ139" i="1"/>
  <c r="CJ132" i="1" s="1"/>
  <c r="CB139" i="1"/>
  <c r="CB132" i="1" s="1"/>
  <c r="BT139" i="1"/>
  <c r="BT132" i="1" s="1"/>
  <c r="BL139" i="1"/>
  <c r="BL132" i="1" s="1"/>
  <c r="BD139" i="1"/>
  <c r="BD132" i="1" s="1"/>
  <c r="AV139" i="1"/>
  <c r="AV132" i="1" s="1"/>
  <c r="AN139" i="1"/>
  <c r="AN132" i="1" s="1"/>
  <c r="AF139" i="1"/>
  <c r="AF132" i="1" s="1"/>
  <c r="X139" i="1"/>
  <c r="X132" i="1" s="1"/>
  <c r="P139" i="1"/>
  <c r="DN139" i="1"/>
  <c r="DN132" i="1" s="1"/>
  <c r="DF139" i="1"/>
  <c r="DF132" i="1" s="1"/>
  <c r="CX139" i="1"/>
  <c r="CX132" i="1" s="1"/>
  <c r="CP139" i="1"/>
  <c r="CP132" i="1" s="1"/>
  <c r="CH139" i="1"/>
  <c r="CH132" i="1" s="1"/>
  <c r="BZ139" i="1"/>
  <c r="BZ132" i="1" s="1"/>
  <c r="BR139" i="1"/>
  <c r="BR132" i="1" s="1"/>
  <c r="BJ139" i="1"/>
  <c r="BJ132" i="1" s="1"/>
  <c r="BB139" i="1"/>
  <c r="BB132" i="1" s="1"/>
  <c r="AT139" i="1"/>
  <c r="AT132" i="1" s="1"/>
  <c r="AL139" i="1"/>
  <c r="AL132" i="1" s="1"/>
  <c r="AD139" i="1"/>
  <c r="AD132" i="1" s="1"/>
  <c r="V139" i="1"/>
  <c r="V132" i="1" s="1"/>
  <c r="D140" i="1"/>
  <c r="D141" i="1" s="1"/>
  <c r="DJ139" i="1"/>
  <c r="DJ132" i="1" s="1"/>
  <c r="DB139" i="1"/>
  <c r="DB132" i="1" s="1"/>
  <c r="CT139" i="1"/>
  <c r="CT132" i="1" s="1"/>
  <c r="CL139" i="1"/>
  <c r="CL132" i="1" s="1"/>
  <c r="CD139" i="1"/>
  <c r="CD132" i="1" s="1"/>
  <c r="BV139" i="1"/>
  <c r="BV132" i="1" s="1"/>
  <c r="BN139" i="1"/>
  <c r="BN132" i="1" s="1"/>
  <c r="BF139" i="1"/>
  <c r="BF132" i="1" s="1"/>
  <c r="AX139" i="1"/>
  <c r="AX132" i="1" s="1"/>
  <c r="AP139" i="1"/>
  <c r="AP132" i="1" s="1"/>
  <c r="AH139" i="1"/>
  <c r="AH132" i="1" s="1"/>
  <c r="Z139" i="1"/>
  <c r="Z132" i="1" s="1"/>
  <c r="R139" i="1"/>
  <c r="R132" i="1" s="1"/>
  <c r="DD139" i="1"/>
  <c r="DD132" i="1" s="1"/>
  <c r="BX139" i="1"/>
  <c r="BX132" i="1" s="1"/>
  <c r="AR139" i="1"/>
  <c r="AR132" i="1" s="1"/>
  <c r="CN139" i="1"/>
  <c r="CN132" i="1" s="1"/>
  <c r="BH139" i="1"/>
  <c r="BH132" i="1" s="1"/>
  <c r="AB139" i="1"/>
  <c r="AB132" i="1" s="1"/>
  <c r="DL139" i="1"/>
  <c r="DL132" i="1" s="1"/>
  <c r="CF139" i="1"/>
  <c r="CF132" i="1" s="1"/>
  <c r="AZ139" i="1"/>
  <c r="AZ132" i="1" s="1"/>
  <c r="T139" i="1"/>
  <c r="T132" i="1" s="1"/>
  <c r="AJ139" i="1"/>
  <c r="AJ132" i="1" s="1"/>
  <c r="CV139" i="1"/>
  <c r="CV132" i="1" s="1"/>
  <c r="BP139" i="1"/>
  <c r="BP132" i="1" s="1"/>
  <c r="DP141" i="1" l="1"/>
  <c r="DH141" i="1"/>
  <c r="CZ141" i="1"/>
  <c r="CR141" i="1"/>
  <c r="CJ141" i="1"/>
  <c r="CB141" i="1"/>
  <c r="BT141" i="1"/>
  <c r="BL141" i="1"/>
  <c r="BD141" i="1"/>
  <c r="AV141" i="1"/>
  <c r="AN141" i="1"/>
  <c r="AF141" i="1"/>
  <c r="X141" i="1"/>
  <c r="P141" i="1"/>
  <c r="DN141" i="1"/>
  <c r="DF141" i="1"/>
  <c r="CX141" i="1"/>
  <c r="CP141" i="1"/>
  <c r="CH141" i="1"/>
  <c r="BZ141" i="1"/>
  <c r="BR141" i="1"/>
  <c r="BJ141" i="1"/>
  <c r="BB141" i="1"/>
  <c r="AT141" i="1"/>
  <c r="AL141" i="1"/>
  <c r="AD141" i="1"/>
  <c r="V141" i="1"/>
  <c r="D142" i="1"/>
  <c r="DJ141" i="1"/>
  <c r="DB141" i="1"/>
  <c r="CT141" i="1"/>
  <c r="CL141" i="1"/>
  <c r="CD141" i="1"/>
  <c r="BV141" i="1"/>
  <c r="BN141" i="1"/>
  <c r="BF141" i="1"/>
  <c r="AX141" i="1"/>
  <c r="AP141" i="1"/>
  <c r="AH141" i="1"/>
  <c r="Z141" i="1"/>
  <c r="R141" i="1"/>
  <c r="DD141" i="1"/>
  <c r="BX141" i="1"/>
  <c r="AR141" i="1"/>
  <c r="CN141" i="1"/>
  <c r="BH141" i="1"/>
  <c r="AB141" i="1"/>
  <c r="DL141" i="1"/>
  <c r="CF141" i="1"/>
  <c r="AZ141" i="1"/>
  <c r="T141" i="1"/>
  <c r="CV141" i="1"/>
  <c r="BP141" i="1"/>
  <c r="AJ141" i="1"/>
  <c r="DR139" i="1"/>
  <c r="DR132" i="1" s="1"/>
  <c r="P132" i="1"/>
  <c r="DR141" i="1" l="1"/>
  <c r="DL142" i="1"/>
  <c r="DD142" i="1"/>
  <c r="CV142" i="1"/>
  <c r="CN142" i="1"/>
  <c r="CF142" i="1"/>
  <c r="BX142" i="1"/>
  <c r="BP142" i="1"/>
  <c r="BH142" i="1"/>
  <c r="AZ142" i="1"/>
  <c r="AR142" i="1"/>
  <c r="AJ142" i="1"/>
  <c r="AB142" i="1"/>
  <c r="T142" i="1"/>
  <c r="D143" i="1"/>
  <c r="DJ142" i="1"/>
  <c r="DB142" i="1"/>
  <c r="CT142" i="1"/>
  <c r="CL142" i="1"/>
  <c r="CD142" i="1"/>
  <c r="BV142" i="1"/>
  <c r="BN142" i="1"/>
  <c r="BF142" i="1"/>
  <c r="AX142" i="1"/>
  <c r="AP142" i="1"/>
  <c r="AH142" i="1"/>
  <c r="Z142" i="1"/>
  <c r="R142" i="1"/>
  <c r="DN142" i="1"/>
  <c r="DF142" i="1"/>
  <c r="CX142" i="1"/>
  <c r="CP142" i="1"/>
  <c r="CH142" i="1"/>
  <c r="BZ142" i="1"/>
  <c r="BR142" i="1"/>
  <c r="BJ142" i="1"/>
  <c r="BB142" i="1"/>
  <c r="AT142" i="1"/>
  <c r="AL142" i="1"/>
  <c r="AD142" i="1"/>
  <c r="V142" i="1"/>
  <c r="CZ142" i="1"/>
  <c r="BT142" i="1"/>
  <c r="AN142" i="1"/>
  <c r="DP142" i="1"/>
  <c r="CJ142" i="1"/>
  <c r="BD142" i="1"/>
  <c r="X142" i="1"/>
  <c r="DH142" i="1"/>
  <c r="CB142" i="1"/>
  <c r="AV142" i="1"/>
  <c r="P142" i="1"/>
  <c r="AF142" i="1"/>
  <c r="CR142" i="1"/>
  <c r="BL142" i="1"/>
  <c r="DR142" i="1" l="1"/>
  <c r="DP143" i="1"/>
  <c r="DP140" i="1" s="1"/>
  <c r="DH143" i="1"/>
  <c r="DH140" i="1" s="1"/>
  <c r="CZ143" i="1"/>
  <c r="CZ140" i="1" s="1"/>
  <c r="CR143" i="1"/>
  <c r="CR140" i="1" s="1"/>
  <c r="CJ143" i="1"/>
  <c r="CJ140" i="1" s="1"/>
  <c r="CB143" i="1"/>
  <c r="CB140" i="1" s="1"/>
  <c r="BT143" i="1"/>
  <c r="BT140" i="1" s="1"/>
  <c r="BL143" i="1"/>
  <c r="BL140" i="1" s="1"/>
  <c r="BD143" i="1"/>
  <c r="BD140" i="1" s="1"/>
  <c r="AV143" i="1"/>
  <c r="AV140" i="1" s="1"/>
  <c r="AN143" i="1"/>
  <c r="AN140" i="1" s="1"/>
  <c r="AF143" i="1"/>
  <c r="AF140" i="1" s="1"/>
  <c r="X143" i="1"/>
  <c r="X140" i="1" s="1"/>
  <c r="P143" i="1"/>
  <c r="P140" i="1" s="1"/>
  <c r="DN143" i="1"/>
  <c r="DN140" i="1" s="1"/>
  <c r="DF143" i="1"/>
  <c r="DF140" i="1" s="1"/>
  <c r="CX143" i="1"/>
  <c r="CX140" i="1" s="1"/>
  <c r="CP143" i="1"/>
  <c r="CP140" i="1" s="1"/>
  <c r="CH143" i="1"/>
  <c r="CH140" i="1" s="1"/>
  <c r="BZ143" i="1"/>
  <c r="BZ140" i="1" s="1"/>
  <c r="BR143" i="1"/>
  <c r="BR140" i="1" s="1"/>
  <c r="BJ143" i="1"/>
  <c r="BJ140" i="1" s="1"/>
  <c r="BB143" i="1"/>
  <c r="BB140" i="1" s="1"/>
  <c r="AT143" i="1"/>
  <c r="AT140" i="1" s="1"/>
  <c r="AL143" i="1"/>
  <c r="AL140" i="1" s="1"/>
  <c r="AD143" i="1"/>
  <c r="AD140" i="1" s="1"/>
  <c r="V143" i="1"/>
  <c r="V140" i="1" s="1"/>
  <c r="D144" i="1"/>
  <c r="D145" i="1" s="1"/>
  <c r="DJ143" i="1"/>
  <c r="DJ140" i="1" s="1"/>
  <c r="DB143" i="1"/>
  <c r="DB140" i="1" s="1"/>
  <c r="CT143" i="1"/>
  <c r="CT140" i="1" s="1"/>
  <c r="CL143" i="1"/>
  <c r="CL140" i="1" s="1"/>
  <c r="CD143" i="1"/>
  <c r="CD140" i="1" s="1"/>
  <c r="BV143" i="1"/>
  <c r="BV140" i="1" s="1"/>
  <c r="BN143" i="1"/>
  <c r="BN140" i="1" s="1"/>
  <c r="BF143" i="1"/>
  <c r="BF140" i="1" s="1"/>
  <c r="AX143" i="1"/>
  <c r="AX140" i="1" s="1"/>
  <c r="AP143" i="1"/>
  <c r="AP140" i="1" s="1"/>
  <c r="AH143" i="1"/>
  <c r="AH140" i="1" s="1"/>
  <c r="Z143" i="1"/>
  <c r="Z140" i="1" s="1"/>
  <c r="R143" i="1"/>
  <c r="R140" i="1" s="1"/>
  <c r="DD143" i="1"/>
  <c r="DD140" i="1" s="1"/>
  <c r="BX143" i="1"/>
  <c r="BX140" i="1" s="1"/>
  <c r="AR143" i="1"/>
  <c r="AR140" i="1" s="1"/>
  <c r="CN143" i="1"/>
  <c r="CN140" i="1" s="1"/>
  <c r="BH143" i="1"/>
  <c r="BH140" i="1" s="1"/>
  <c r="AB143" i="1"/>
  <c r="AB140" i="1" s="1"/>
  <c r="DL143" i="1"/>
  <c r="DL140" i="1" s="1"/>
  <c r="CF143" i="1"/>
  <c r="CF140" i="1" s="1"/>
  <c r="AZ143" i="1"/>
  <c r="AZ140" i="1" s="1"/>
  <c r="T143" i="1"/>
  <c r="T140" i="1" s="1"/>
  <c r="AJ143" i="1"/>
  <c r="AJ140" i="1" s="1"/>
  <c r="CV143" i="1"/>
  <c r="CV140" i="1" s="1"/>
  <c r="BP143" i="1"/>
  <c r="BP140" i="1" s="1"/>
  <c r="DP145" i="1" l="1"/>
  <c r="DH145" i="1"/>
  <c r="CZ145" i="1"/>
  <c r="CR145" i="1"/>
  <c r="CJ145" i="1"/>
  <c r="CB145" i="1"/>
  <c r="BT145" i="1"/>
  <c r="BL145" i="1"/>
  <c r="BD145" i="1"/>
  <c r="AV145" i="1"/>
  <c r="AN145" i="1"/>
  <c r="AF145" i="1"/>
  <c r="X145" i="1"/>
  <c r="P145" i="1"/>
  <c r="DN145" i="1"/>
  <c r="DF145" i="1"/>
  <c r="CX145" i="1"/>
  <c r="CP145" i="1"/>
  <c r="CH145" i="1"/>
  <c r="BZ145" i="1"/>
  <c r="BR145" i="1"/>
  <c r="BJ145" i="1"/>
  <c r="BB145" i="1"/>
  <c r="AT145" i="1"/>
  <c r="AL145" i="1"/>
  <c r="AD145" i="1"/>
  <c r="V145" i="1"/>
  <c r="D146" i="1"/>
  <c r="DJ145" i="1"/>
  <c r="DB145" i="1"/>
  <c r="CT145" i="1"/>
  <c r="CL145" i="1"/>
  <c r="CD145" i="1"/>
  <c r="BV145" i="1"/>
  <c r="BN145" i="1"/>
  <c r="BF145" i="1"/>
  <c r="AX145" i="1"/>
  <c r="AP145" i="1"/>
  <c r="AH145" i="1"/>
  <c r="Z145" i="1"/>
  <c r="R145" i="1"/>
  <c r="DD145" i="1"/>
  <c r="BX145" i="1"/>
  <c r="AR145" i="1"/>
  <c r="CN145" i="1"/>
  <c r="BH145" i="1"/>
  <c r="AB145" i="1"/>
  <c r="DL145" i="1"/>
  <c r="CF145" i="1"/>
  <c r="AZ145" i="1"/>
  <c r="T145" i="1"/>
  <c r="CV145" i="1"/>
  <c r="BP145" i="1"/>
  <c r="AJ145" i="1"/>
  <c r="DR143" i="1"/>
  <c r="DR140" i="1" s="1"/>
  <c r="DR145" i="1" l="1"/>
  <c r="DL146" i="1"/>
  <c r="DD146" i="1"/>
  <c r="CV146" i="1"/>
  <c r="CN146" i="1"/>
  <c r="CF146" i="1"/>
  <c r="BX146" i="1"/>
  <c r="BP146" i="1"/>
  <c r="BH146" i="1"/>
  <c r="AZ146" i="1"/>
  <c r="AR146" i="1"/>
  <c r="AJ146" i="1"/>
  <c r="AB146" i="1"/>
  <c r="T146" i="1"/>
  <c r="D147" i="1"/>
  <c r="DJ146" i="1"/>
  <c r="DB146" i="1"/>
  <c r="CT146" i="1"/>
  <c r="CL146" i="1"/>
  <c r="CD146" i="1"/>
  <c r="BV146" i="1"/>
  <c r="BN146" i="1"/>
  <c r="BF146" i="1"/>
  <c r="AX146" i="1"/>
  <c r="AP146" i="1"/>
  <c r="AH146" i="1"/>
  <c r="Z146" i="1"/>
  <c r="R146" i="1"/>
  <c r="D148" i="1"/>
  <c r="DN146" i="1"/>
  <c r="DF146" i="1"/>
  <c r="CX146" i="1"/>
  <c r="CP146" i="1"/>
  <c r="CH146" i="1"/>
  <c r="BZ146" i="1"/>
  <c r="BR146" i="1"/>
  <c r="BJ146" i="1"/>
  <c r="BB146" i="1"/>
  <c r="AT146" i="1"/>
  <c r="AL146" i="1"/>
  <c r="AD146" i="1"/>
  <c r="V146" i="1"/>
  <c r="CZ146" i="1"/>
  <c r="BT146" i="1"/>
  <c r="AN146" i="1"/>
  <c r="DP146" i="1"/>
  <c r="CJ146" i="1"/>
  <c r="BD146" i="1"/>
  <c r="X146" i="1"/>
  <c r="DH146" i="1"/>
  <c r="CB146" i="1"/>
  <c r="AV146" i="1"/>
  <c r="P146" i="1"/>
  <c r="AF146" i="1"/>
  <c r="CR146" i="1"/>
  <c r="BL146" i="1"/>
  <c r="DP147" i="1" l="1"/>
  <c r="DH147" i="1"/>
  <c r="CZ147" i="1"/>
  <c r="CR147" i="1"/>
  <c r="CJ147" i="1"/>
  <c r="CB147" i="1"/>
  <c r="BT147" i="1"/>
  <c r="BL147" i="1"/>
  <c r="BD147" i="1"/>
  <c r="AV147" i="1"/>
  <c r="AN147" i="1"/>
  <c r="AF147" i="1"/>
  <c r="X147" i="1"/>
  <c r="P147" i="1"/>
  <c r="DN147" i="1"/>
  <c r="DF147" i="1"/>
  <c r="CX147" i="1"/>
  <c r="CP147" i="1"/>
  <c r="CH147" i="1"/>
  <c r="BZ147" i="1"/>
  <c r="BR147" i="1"/>
  <c r="BJ147" i="1"/>
  <c r="BB147" i="1"/>
  <c r="AT147" i="1"/>
  <c r="AL147" i="1"/>
  <c r="AD147" i="1"/>
  <c r="V147" i="1"/>
  <c r="DJ147" i="1"/>
  <c r="DB147" i="1"/>
  <c r="CT147" i="1"/>
  <c r="CL147" i="1"/>
  <c r="CD147" i="1"/>
  <c r="BV147" i="1"/>
  <c r="BN147" i="1"/>
  <c r="BF147" i="1"/>
  <c r="AX147" i="1"/>
  <c r="AP147" i="1"/>
  <c r="AH147" i="1"/>
  <c r="Z147" i="1"/>
  <c r="R147" i="1"/>
  <c r="DD147" i="1"/>
  <c r="BX147" i="1"/>
  <c r="AR147" i="1"/>
  <c r="CN147" i="1"/>
  <c r="BH147" i="1"/>
  <c r="AB147" i="1"/>
  <c r="DL147" i="1"/>
  <c r="CF147" i="1"/>
  <c r="AZ147" i="1"/>
  <c r="T147" i="1"/>
  <c r="AJ147" i="1"/>
  <c r="CV147" i="1"/>
  <c r="BP147" i="1"/>
  <c r="DR146" i="1"/>
  <c r="DL148" i="1"/>
  <c r="DD148" i="1"/>
  <c r="CV148" i="1"/>
  <c r="CN148" i="1"/>
  <c r="CF148" i="1"/>
  <c r="BX148" i="1"/>
  <c r="BP148" i="1"/>
  <c r="BH148" i="1"/>
  <c r="AZ148" i="1"/>
  <c r="AR148" i="1"/>
  <c r="AJ148" i="1"/>
  <c r="AB148" i="1"/>
  <c r="T148" i="1"/>
  <c r="D149" i="1"/>
  <c r="DJ148" i="1"/>
  <c r="DB148" i="1"/>
  <c r="CT148" i="1"/>
  <c r="CL148" i="1"/>
  <c r="CD148" i="1"/>
  <c r="BV148" i="1"/>
  <c r="BN148" i="1"/>
  <c r="BF148" i="1"/>
  <c r="AX148" i="1"/>
  <c r="AP148" i="1"/>
  <c r="AH148" i="1"/>
  <c r="Z148" i="1"/>
  <c r="R148" i="1"/>
  <c r="DN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CZ148" i="1"/>
  <c r="BT148" i="1"/>
  <c r="AN148" i="1"/>
  <c r="DP148" i="1"/>
  <c r="CJ148" i="1"/>
  <c r="BD148" i="1"/>
  <c r="X148" i="1"/>
  <c r="DH148" i="1"/>
  <c r="CB148" i="1"/>
  <c r="AV148" i="1"/>
  <c r="P148" i="1"/>
  <c r="CR148" i="1"/>
  <c r="BL148" i="1"/>
  <c r="AF148" i="1"/>
  <c r="DR148" i="1" l="1"/>
  <c r="DP149" i="1"/>
  <c r="DH149" i="1"/>
  <c r="CZ149" i="1"/>
  <c r="CR149" i="1"/>
  <c r="CJ149" i="1"/>
  <c r="CB149" i="1"/>
  <c r="BT149" i="1"/>
  <c r="BL149" i="1"/>
  <c r="BD149" i="1"/>
  <c r="AV149" i="1"/>
  <c r="AN149" i="1"/>
  <c r="AF149" i="1"/>
  <c r="X149" i="1"/>
  <c r="P149" i="1"/>
  <c r="DN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D150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D149" i="1"/>
  <c r="BX149" i="1"/>
  <c r="AR149" i="1"/>
  <c r="CN149" i="1"/>
  <c r="BH149" i="1"/>
  <c r="AB149" i="1"/>
  <c r="DL149" i="1"/>
  <c r="CF149" i="1"/>
  <c r="AZ149" i="1"/>
  <c r="T149" i="1"/>
  <c r="CV149" i="1"/>
  <c r="BP149" i="1"/>
  <c r="AJ149" i="1"/>
  <c r="DR147" i="1"/>
  <c r="DR149" i="1" l="1"/>
  <c r="DL150" i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D151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N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CZ150" i="1"/>
  <c r="BT150" i="1"/>
  <c r="AN150" i="1"/>
  <c r="DP150" i="1"/>
  <c r="CJ150" i="1"/>
  <c r="BD150" i="1"/>
  <c r="X150" i="1"/>
  <c r="DH150" i="1"/>
  <c r="CB150" i="1"/>
  <c r="AV150" i="1"/>
  <c r="P150" i="1"/>
  <c r="AF150" i="1"/>
  <c r="CR150" i="1"/>
  <c r="BL150" i="1"/>
  <c r="DP151" i="1" l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D153" i="1"/>
  <c r="DN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D152" i="1"/>
  <c r="DJ151" i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DD151" i="1"/>
  <c r="BX151" i="1"/>
  <c r="AR151" i="1"/>
  <c r="CN151" i="1"/>
  <c r="BH151" i="1"/>
  <c r="AB151" i="1"/>
  <c r="DL151" i="1"/>
  <c r="CF151" i="1"/>
  <c r="AZ151" i="1"/>
  <c r="T151" i="1"/>
  <c r="AJ151" i="1"/>
  <c r="CV151" i="1"/>
  <c r="BP151" i="1"/>
  <c r="DR150" i="1"/>
  <c r="DP153" i="1" l="1"/>
  <c r="DH153" i="1"/>
  <c r="CZ153" i="1"/>
  <c r="CR153" i="1"/>
  <c r="CJ153" i="1"/>
  <c r="CB153" i="1"/>
  <c r="BT153" i="1"/>
  <c r="BL153" i="1"/>
  <c r="BD153" i="1"/>
  <c r="AV153" i="1"/>
  <c r="AN153" i="1"/>
  <c r="AF153" i="1"/>
  <c r="X153" i="1"/>
  <c r="P153" i="1"/>
  <c r="DN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D154" i="1"/>
  <c r="DJ153" i="1"/>
  <c r="DB153" i="1"/>
  <c r="CT153" i="1"/>
  <c r="CL153" i="1"/>
  <c r="CD153" i="1"/>
  <c r="BV153" i="1"/>
  <c r="BN153" i="1"/>
  <c r="BF153" i="1"/>
  <c r="AX153" i="1"/>
  <c r="AP153" i="1"/>
  <c r="AH153" i="1"/>
  <c r="Z153" i="1"/>
  <c r="R153" i="1"/>
  <c r="DD153" i="1"/>
  <c r="BX153" i="1"/>
  <c r="AR153" i="1"/>
  <c r="CN153" i="1"/>
  <c r="BH153" i="1"/>
  <c r="AB153" i="1"/>
  <c r="DL153" i="1"/>
  <c r="CF153" i="1"/>
  <c r="AZ153" i="1"/>
  <c r="T153" i="1"/>
  <c r="CV153" i="1"/>
  <c r="BP153" i="1"/>
  <c r="AJ153" i="1"/>
  <c r="DR151" i="1"/>
  <c r="DL152" i="1"/>
  <c r="DD152" i="1"/>
  <c r="CV152" i="1"/>
  <c r="CN152" i="1"/>
  <c r="CF152" i="1"/>
  <c r="BX152" i="1"/>
  <c r="BP152" i="1"/>
  <c r="BH152" i="1"/>
  <c r="AZ152" i="1"/>
  <c r="AR152" i="1"/>
  <c r="AJ152" i="1"/>
  <c r="AB152" i="1"/>
  <c r="T152" i="1"/>
  <c r="DJ152" i="1"/>
  <c r="DB152" i="1"/>
  <c r="CT152" i="1"/>
  <c r="CL152" i="1"/>
  <c r="CD152" i="1"/>
  <c r="BV152" i="1"/>
  <c r="BN152" i="1"/>
  <c r="BF152" i="1"/>
  <c r="AX152" i="1"/>
  <c r="AP152" i="1"/>
  <c r="AH152" i="1"/>
  <c r="Z152" i="1"/>
  <c r="R152" i="1"/>
  <c r="DN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CZ152" i="1"/>
  <c r="BT152" i="1"/>
  <c r="AN152" i="1"/>
  <c r="DP152" i="1"/>
  <c r="CJ152" i="1"/>
  <c r="BD152" i="1"/>
  <c r="X152" i="1"/>
  <c r="DH152" i="1"/>
  <c r="CB152" i="1"/>
  <c r="AV152" i="1"/>
  <c r="P152" i="1"/>
  <c r="CR152" i="1"/>
  <c r="BL152" i="1"/>
  <c r="AF152" i="1"/>
  <c r="DR152" i="1" l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D155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156" i="1"/>
  <c r="DN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CZ154" i="1"/>
  <c r="BT154" i="1"/>
  <c r="AN154" i="1"/>
  <c r="DP154" i="1"/>
  <c r="CJ154" i="1"/>
  <c r="BD154" i="1"/>
  <c r="X154" i="1"/>
  <c r="DH154" i="1"/>
  <c r="CB154" i="1"/>
  <c r="AV154" i="1"/>
  <c r="P154" i="1"/>
  <c r="AF154" i="1"/>
  <c r="CR154" i="1"/>
  <c r="BL154" i="1"/>
  <c r="DR153" i="1"/>
  <c r="DR154" i="1" l="1"/>
  <c r="DL156" i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DJ156" i="1"/>
  <c r="DB156" i="1"/>
  <c r="CT156" i="1"/>
  <c r="CL156" i="1"/>
  <c r="CD156" i="1"/>
  <c r="BV156" i="1"/>
  <c r="BN156" i="1"/>
  <c r="BF156" i="1"/>
  <c r="AX156" i="1"/>
  <c r="AP156" i="1"/>
  <c r="AH156" i="1"/>
  <c r="Z156" i="1"/>
  <c r="R156" i="1"/>
  <c r="D158" i="1"/>
  <c r="DN156" i="1"/>
  <c r="DF156" i="1"/>
  <c r="CX156" i="1"/>
  <c r="CP156" i="1"/>
  <c r="CH156" i="1"/>
  <c r="BZ156" i="1"/>
  <c r="BR156" i="1"/>
  <c r="BJ156" i="1"/>
  <c r="BB156" i="1"/>
  <c r="AT156" i="1"/>
  <c r="AL156" i="1"/>
  <c r="AD156" i="1"/>
  <c r="V156" i="1"/>
  <c r="CZ156" i="1"/>
  <c r="BT156" i="1"/>
  <c r="AN156" i="1"/>
  <c r="DP156" i="1"/>
  <c r="CJ156" i="1"/>
  <c r="BD156" i="1"/>
  <c r="X156" i="1"/>
  <c r="DH156" i="1"/>
  <c r="CB156" i="1"/>
  <c r="AV156" i="1"/>
  <c r="P156" i="1"/>
  <c r="CR156" i="1"/>
  <c r="BL156" i="1"/>
  <c r="AF156" i="1"/>
  <c r="DP155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D157" i="1"/>
  <c r="DN155" i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D155" i="1"/>
  <c r="BX155" i="1"/>
  <c r="AR155" i="1"/>
  <c r="CN155" i="1"/>
  <c r="BH155" i="1"/>
  <c r="AB155" i="1"/>
  <c r="DL155" i="1"/>
  <c r="CF155" i="1"/>
  <c r="AZ155" i="1"/>
  <c r="T155" i="1"/>
  <c r="AJ155" i="1"/>
  <c r="CV155" i="1"/>
  <c r="BP155" i="1"/>
  <c r="DR156" i="1" l="1"/>
  <c r="DL158" i="1"/>
  <c r="DD158" i="1"/>
  <c r="CV158" i="1"/>
  <c r="CN158" i="1"/>
  <c r="CF158" i="1"/>
  <c r="BX158" i="1"/>
  <c r="BP158" i="1"/>
  <c r="BH158" i="1"/>
  <c r="AZ158" i="1"/>
  <c r="AR158" i="1"/>
  <c r="AJ158" i="1"/>
  <c r="AB158" i="1"/>
  <c r="T158" i="1"/>
  <c r="D159" i="1"/>
  <c r="DJ158" i="1"/>
  <c r="DB158" i="1"/>
  <c r="CT158" i="1"/>
  <c r="CL158" i="1"/>
  <c r="CD158" i="1"/>
  <c r="BV158" i="1"/>
  <c r="BN158" i="1"/>
  <c r="BF158" i="1"/>
  <c r="AX158" i="1"/>
  <c r="AP158" i="1"/>
  <c r="AH158" i="1"/>
  <c r="Z158" i="1"/>
  <c r="R158" i="1"/>
  <c r="DN158" i="1"/>
  <c r="DF158" i="1"/>
  <c r="CX158" i="1"/>
  <c r="CP158" i="1"/>
  <c r="CH158" i="1"/>
  <c r="BZ158" i="1"/>
  <c r="BR158" i="1"/>
  <c r="BJ158" i="1"/>
  <c r="BB158" i="1"/>
  <c r="AT158" i="1"/>
  <c r="AL158" i="1"/>
  <c r="AD158" i="1"/>
  <c r="V158" i="1"/>
  <c r="CZ158" i="1"/>
  <c r="BT158" i="1"/>
  <c r="AN158" i="1"/>
  <c r="CR158" i="1"/>
  <c r="BL158" i="1"/>
  <c r="AF158" i="1"/>
  <c r="DP158" i="1"/>
  <c r="CJ158" i="1"/>
  <c r="BD158" i="1"/>
  <c r="X158" i="1"/>
  <c r="DH158" i="1"/>
  <c r="CB158" i="1"/>
  <c r="AV158" i="1"/>
  <c r="P158" i="1"/>
  <c r="DP157" i="1"/>
  <c r="DH157" i="1"/>
  <c r="CZ157" i="1"/>
  <c r="CR157" i="1"/>
  <c r="CJ157" i="1"/>
  <c r="CB157" i="1"/>
  <c r="BT157" i="1"/>
  <c r="BL157" i="1"/>
  <c r="BD157" i="1"/>
  <c r="AV157" i="1"/>
  <c r="AN157" i="1"/>
  <c r="AF157" i="1"/>
  <c r="X157" i="1"/>
  <c r="P157" i="1"/>
  <c r="DN157" i="1"/>
  <c r="DF157" i="1"/>
  <c r="CX157" i="1"/>
  <c r="CP157" i="1"/>
  <c r="CH157" i="1"/>
  <c r="BZ157" i="1"/>
  <c r="BR157" i="1"/>
  <c r="BJ157" i="1"/>
  <c r="BB157" i="1"/>
  <c r="AT157" i="1"/>
  <c r="AL157" i="1"/>
  <c r="AD157" i="1"/>
  <c r="V157" i="1"/>
  <c r="DJ157" i="1"/>
  <c r="DB157" i="1"/>
  <c r="CT157" i="1"/>
  <c r="CL157" i="1"/>
  <c r="CD157" i="1"/>
  <c r="BV157" i="1"/>
  <c r="BN157" i="1"/>
  <c r="BF157" i="1"/>
  <c r="AX157" i="1"/>
  <c r="AP157" i="1"/>
  <c r="AH157" i="1"/>
  <c r="Z157" i="1"/>
  <c r="R157" i="1"/>
  <c r="DD157" i="1"/>
  <c r="BX157" i="1"/>
  <c r="AR157" i="1"/>
  <c r="CV157" i="1"/>
  <c r="CN157" i="1"/>
  <c r="BH157" i="1"/>
  <c r="AB157" i="1"/>
  <c r="DL157" i="1"/>
  <c r="CF157" i="1"/>
  <c r="AZ157" i="1"/>
  <c r="T157" i="1"/>
  <c r="BP157" i="1"/>
  <c r="AJ157" i="1"/>
  <c r="DR155" i="1"/>
  <c r="DR158" i="1" l="1"/>
  <c r="DP159" i="1"/>
  <c r="DH159" i="1"/>
  <c r="CZ159" i="1"/>
  <c r="CR159" i="1"/>
  <c r="CJ159" i="1"/>
  <c r="CB159" i="1"/>
  <c r="BT159" i="1"/>
  <c r="BL159" i="1"/>
  <c r="BD159" i="1"/>
  <c r="AV159" i="1"/>
  <c r="AN159" i="1"/>
  <c r="AF159" i="1"/>
  <c r="X159" i="1"/>
  <c r="P159" i="1"/>
  <c r="DN159" i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D160" i="1"/>
  <c r="DJ159" i="1"/>
  <c r="DB159" i="1"/>
  <c r="CT159" i="1"/>
  <c r="CL159" i="1"/>
  <c r="CD159" i="1"/>
  <c r="BV159" i="1"/>
  <c r="BN159" i="1"/>
  <c r="BF159" i="1"/>
  <c r="AX159" i="1"/>
  <c r="AP159" i="1"/>
  <c r="AH159" i="1"/>
  <c r="Z159" i="1"/>
  <c r="R159" i="1"/>
  <c r="DD159" i="1"/>
  <c r="BX159" i="1"/>
  <c r="AR159" i="1"/>
  <c r="CV159" i="1"/>
  <c r="BP159" i="1"/>
  <c r="AJ159" i="1"/>
  <c r="CN159" i="1"/>
  <c r="BH159" i="1"/>
  <c r="AB159" i="1"/>
  <c r="DL159" i="1"/>
  <c r="CF159" i="1"/>
  <c r="AZ159" i="1"/>
  <c r="T159" i="1"/>
  <c r="DR157" i="1"/>
  <c r="DL160" i="1" l="1"/>
  <c r="DD160" i="1"/>
  <c r="CV160" i="1"/>
  <c r="CN160" i="1"/>
  <c r="CF160" i="1"/>
  <c r="BX160" i="1"/>
  <c r="BP160" i="1"/>
  <c r="BH160" i="1"/>
  <c r="AZ160" i="1"/>
  <c r="AR160" i="1"/>
  <c r="AJ160" i="1"/>
  <c r="AB160" i="1"/>
  <c r="T160" i="1"/>
  <c r="D161" i="1"/>
  <c r="DJ160" i="1"/>
  <c r="DB160" i="1"/>
  <c r="CT160" i="1"/>
  <c r="CL160" i="1"/>
  <c r="CD160" i="1"/>
  <c r="BV160" i="1"/>
  <c r="BN160" i="1"/>
  <c r="BF160" i="1"/>
  <c r="AX160" i="1"/>
  <c r="AP160" i="1"/>
  <c r="AH160" i="1"/>
  <c r="Z160" i="1"/>
  <c r="R160" i="1"/>
  <c r="D162" i="1"/>
  <c r="DN160" i="1"/>
  <c r="DF160" i="1"/>
  <c r="CX160" i="1"/>
  <c r="CP160" i="1"/>
  <c r="CH160" i="1"/>
  <c r="BZ160" i="1"/>
  <c r="BR160" i="1"/>
  <c r="BJ160" i="1"/>
  <c r="BB160" i="1"/>
  <c r="AT160" i="1"/>
  <c r="AL160" i="1"/>
  <c r="AD160" i="1"/>
  <c r="V160" i="1"/>
  <c r="CZ160" i="1"/>
  <c r="BT160" i="1"/>
  <c r="AN160" i="1"/>
  <c r="CR160" i="1"/>
  <c r="BL160" i="1"/>
  <c r="AF160" i="1"/>
  <c r="DP160" i="1"/>
  <c r="CJ160" i="1"/>
  <c r="BD160" i="1"/>
  <c r="X160" i="1"/>
  <c r="DH160" i="1"/>
  <c r="CB160" i="1"/>
  <c r="AV160" i="1"/>
  <c r="P160" i="1"/>
  <c r="DR159" i="1"/>
  <c r="DR160" i="1" l="1"/>
  <c r="DL162" i="1"/>
  <c r="DD162" i="1"/>
  <c r="CV162" i="1"/>
  <c r="CN162" i="1"/>
  <c r="CF162" i="1"/>
  <c r="BX162" i="1"/>
  <c r="BP162" i="1"/>
  <c r="BH162" i="1"/>
  <c r="AZ162" i="1"/>
  <c r="AR162" i="1"/>
  <c r="AJ162" i="1"/>
  <c r="AB162" i="1"/>
  <c r="T162" i="1"/>
  <c r="D165" i="1"/>
  <c r="DJ162" i="1"/>
  <c r="DB162" i="1"/>
  <c r="CT162" i="1"/>
  <c r="CL162" i="1"/>
  <c r="CD162" i="1"/>
  <c r="BV162" i="1"/>
  <c r="BN162" i="1"/>
  <c r="BF162" i="1"/>
  <c r="AX162" i="1"/>
  <c r="AP162" i="1"/>
  <c r="AH162" i="1"/>
  <c r="Z162" i="1"/>
  <c r="R162" i="1"/>
  <c r="D164" i="1"/>
  <c r="DN162" i="1"/>
  <c r="DF162" i="1"/>
  <c r="CX162" i="1"/>
  <c r="CP162" i="1"/>
  <c r="CH162" i="1"/>
  <c r="BZ162" i="1"/>
  <c r="BR162" i="1"/>
  <c r="BJ162" i="1"/>
  <c r="BB162" i="1"/>
  <c r="AT162" i="1"/>
  <c r="AL162" i="1"/>
  <c r="AD162" i="1"/>
  <c r="V162" i="1"/>
  <c r="CZ162" i="1"/>
  <c r="BT162" i="1"/>
  <c r="AN162" i="1"/>
  <c r="CR162" i="1"/>
  <c r="BL162" i="1"/>
  <c r="AF162" i="1"/>
  <c r="DP162" i="1"/>
  <c r="CJ162" i="1"/>
  <c r="BD162" i="1"/>
  <c r="X162" i="1"/>
  <c r="DH162" i="1"/>
  <c r="CB162" i="1"/>
  <c r="AV162" i="1"/>
  <c r="P162" i="1"/>
  <c r="DP161" i="1"/>
  <c r="DH161" i="1"/>
  <c r="CZ161" i="1"/>
  <c r="CR161" i="1"/>
  <c r="CJ161" i="1"/>
  <c r="CB161" i="1"/>
  <c r="BT161" i="1"/>
  <c r="BL161" i="1"/>
  <c r="BD161" i="1"/>
  <c r="AV161" i="1"/>
  <c r="AN161" i="1"/>
  <c r="AF161" i="1"/>
  <c r="X161" i="1"/>
  <c r="P161" i="1"/>
  <c r="D163" i="1"/>
  <c r="DN161" i="1"/>
  <c r="DF161" i="1"/>
  <c r="CX161" i="1"/>
  <c r="CP161" i="1"/>
  <c r="CH161" i="1"/>
  <c r="BZ161" i="1"/>
  <c r="BR161" i="1"/>
  <c r="BJ161" i="1"/>
  <c r="BB161" i="1"/>
  <c r="AT161" i="1"/>
  <c r="AL161" i="1"/>
  <c r="AD161" i="1"/>
  <c r="V161" i="1"/>
  <c r="DJ161" i="1"/>
  <c r="DB161" i="1"/>
  <c r="CT161" i="1"/>
  <c r="CL161" i="1"/>
  <c r="CD161" i="1"/>
  <c r="BV161" i="1"/>
  <c r="BN161" i="1"/>
  <c r="BF161" i="1"/>
  <c r="AX161" i="1"/>
  <c r="AP161" i="1"/>
  <c r="AH161" i="1"/>
  <c r="Z161" i="1"/>
  <c r="R161" i="1"/>
  <c r="DD161" i="1"/>
  <c r="BX161" i="1"/>
  <c r="AR161" i="1"/>
  <c r="CV161" i="1"/>
  <c r="BP161" i="1"/>
  <c r="AJ161" i="1"/>
  <c r="CN161" i="1"/>
  <c r="BH161" i="1"/>
  <c r="AB161" i="1"/>
  <c r="DL161" i="1"/>
  <c r="CF161" i="1"/>
  <c r="AZ161" i="1"/>
  <c r="T161" i="1"/>
  <c r="DR162" i="1" l="1"/>
  <c r="DL164" i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DJ164" i="1"/>
  <c r="DB164" i="1"/>
  <c r="CT164" i="1"/>
  <c r="CL164" i="1"/>
  <c r="CD164" i="1"/>
  <c r="BV164" i="1"/>
  <c r="BN164" i="1"/>
  <c r="BF164" i="1"/>
  <c r="AX164" i="1"/>
  <c r="AP164" i="1"/>
  <c r="AH164" i="1"/>
  <c r="Z164" i="1"/>
  <c r="R164" i="1"/>
  <c r="DN164" i="1"/>
  <c r="DF164" i="1"/>
  <c r="CX164" i="1"/>
  <c r="CP164" i="1"/>
  <c r="CH164" i="1"/>
  <c r="BZ164" i="1"/>
  <c r="BR164" i="1"/>
  <c r="BJ164" i="1"/>
  <c r="BB164" i="1"/>
  <c r="AT164" i="1"/>
  <c r="AL164" i="1"/>
  <c r="AD164" i="1"/>
  <c r="V164" i="1"/>
  <c r="CZ164" i="1"/>
  <c r="BT164" i="1"/>
  <c r="AN164" i="1"/>
  <c r="CR164" i="1"/>
  <c r="BL164" i="1"/>
  <c r="AF164" i="1"/>
  <c r="DP164" i="1"/>
  <c r="CJ164" i="1"/>
  <c r="BD164" i="1"/>
  <c r="X164" i="1"/>
  <c r="DH164" i="1"/>
  <c r="CB164" i="1"/>
  <c r="AV164" i="1"/>
  <c r="P164" i="1"/>
  <c r="DP163" i="1"/>
  <c r="DH163" i="1"/>
  <c r="CZ163" i="1"/>
  <c r="CR163" i="1"/>
  <c r="CJ163" i="1"/>
  <c r="CB163" i="1"/>
  <c r="BT163" i="1"/>
  <c r="BL163" i="1"/>
  <c r="BD163" i="1"/>
  <c r="AV163" i="1"/>
  <c r="AN163" i="1"/>
  <c r="AF163" i="1"/>
  <c r="X163" i="1"/>
  <c r="P163" i="1"/>
  <c r="DN163" i="1"/>
  <c r="DF163" i="1"/>
  <c r="CX163" i="1"/>
  <c r="CP163" i="1"/>
  <c r="CH163" i="1"/>
  <c r="BZ163" i="1"/>
  <c r="BR163" i="1"/>
  <c r="BJ163" i="1"/>
  <c r="BB163" i="1"/>
  <c r="AT163" i="1"/>
  <c r="AL163" i="1"/>
  <c r="AD163" i="1"/>
  <c r="V163" i="1"/>
  <c r="DJ163" i="1"/>
  <c r="DB163" i="1"/>
  <c r="CT163" i="1"/>
  <c r="CL163" i="1"/>
  <c r="CD163" i="1"/>
  <c r="BV163" i="1"/>
  <c r="BN163" i="1"/>
  <c r="BF163" i="1"/>
  <c r="AX163" i="1"/>
  <c r="AP163" i="1"/>
  <c r="AH163" i="1"/>
  <c r="Z163" i="1"/>
  <c r="R163" i="1"/>
  <c r="DD163" i="1"/>
  <c r="BX163" i="1"/>
  <c r="AR163" i="1"/>
  <c r="CV163" i="1"/>
  <c r="BP163" i="1"/>
  <c r="AJ163" i="1"/>
  <c r="CN163" i="1"/>
  <c r="BH163" i="1"/>
  <c r="AB163" i="1"/>
  <c r="DL163" i="1"/>
  <c r="CF163" i="1"/>
  <c r="AZ163" i="1"/>
  <c r="T163" i="1"/>
  <c r="DP165" i="1"/>
  <c r="DH165" i="1"/>
  <c r="CZ165" i="1"/>
  <c r="CR165" i="1"/>
  <c r="CJ165" i="1"/>
  <c r="CB165" i="1"/>
  <c r="BT165" i="1"/>
  <c r="BL165" i="1"/>
  <c r="BD165" i="1"/>
  <c r="AV165" i="1"/>
  <c r="AN165" i="1"/>
  <c r="AF165" i="1"/>
  <c r="X165" i="1"/>
  <c r="P165" i="1"/>
  <c r="DN165" i="1"/>
  <c r="DF165" i="1"/>
  <c r="CX165" i="1"/>
  <c r="CP165" i="1"/>
  <c r="CH165" i="1"/>
  <c r="BZ165" i="1"/>
  <c r="BR165" i="1"/>
  <c r="BJ165" i="1"/>
  <c r="BB165" i="1"/>
  <c r="AT165" i="1"/>
  <c r="AL165" i="1"/>
  <c r="AD165" i="1"/>
  <c r="V165" i="1"/>
  <c r="D166" i="1"/>
  <c r="DJ165" i="1"/>
  <c r="DB165" i="1"/>
  <c r="CT165" i="1"/>
  <c r="CL165" i="1"/>
  <c r="CD165" i="1"/>
  <c r="BV165" i="1"/>
  <c r="BN165" i="1"/>
  <c r="BF165" i="1"/>
  <c r="AX165" i="1"/>
  <c r="AP165" i="1"/>
  <c r="AH165" i="1"/>
  <c r="Z165" i="1"/>
  <c r="R165" i="1"/>
  <c r="DD165" i="1"/>
  <c r="BX165" i="1"/>
  <c r="AR165" i="1"/>
  <c r="CV165" i="1"/>
  <c r="BP165" i="1"/>
  <c r="AJ165" i="1"/>
  <c r="CN165" i="1"/>
  <c r="BH165" i="1"/>
  <c r="AB165" i="1"/>
  <c r="DL165" i="1"/>
  <c r="CF165" i="1"/>
  <c r="AZ165" i="1"/>
  <c r="T165" i="1"/>
  <c r="DR161" i="1"/>
  <c r="DR164" i="1" l="1"/>
  <c r="DR165" i="1"/>
  <c r="DR163" i="1"/>
  <c r="DL166" i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D167" i="1"/>
  <c r="DJ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N166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CZ166" i="1"/>
  <c r="BT166" i="1"/>
  <c r="AN166" i="1"/>
  <c r="CR166" i="1"/>
  <c r="BL166" i="1"/>
  <c r="AF166" i="1"/>
  <c r="DP166" i="1"/>
  <c r="CJ166" i="1"/>
  <c r="BD166" i="1"/>
  <c r="X166" i="1"/>
  <c r="DH166" i="1"/>
  <c r="CB166" i="1"/>
  <c r="AV166" i="1"/>
  <c r="P166" i="1"/>
  <c r="DR166" i="1" l="1"/>
  <c r="DP167" i="1"/>
  <c r="DH167" i="1"/>
  <c r="CZ167" i="1"/>
  <c r="CR167" i="1"/>
  <c r="CJ167" i="1"/>
  <c r="CB167" i="1"/>
  <c r="BT167" i="1"/>
  <c r="BL167" i="1"/>
  <c r="BD167" i="1"/>
  <c r="AV167" i="1"/>
  <c r="AN167" i="1"/>
  <c r="AF167" i="1"/>
  <c r="X167" i="1"/>
  <c r="P167" i="1"/>
  <c r="DN167" i="1"/>
  <c r="DF167" i="1"/>
  <c r="CX167" i="1"/>
  <c r="CP167" i="1"/>
  <c r="CH167" i="1"/>
  <c r="BZ167" i="1"/>
  <c r="BR167" i="1"/>
  <c r="BJ167" i="1"/>
  <c r="BB167" i="1"/>
  <c r="AT167" i="1"/>
  <c r="AL167" i="1"/>
  <c r="AD167" i="1"/>
  <c r="V167" i="1"/>
  <c r="D168" i="1"/>
  <c r="DJ167" i="1"/>
  <c r="DB167" i="1"/>
  <c r="CT167" i="1"/>
  <c r="CL167" i="1"/>
  <c r="CD167" i="1"/>
  <c r="BV167" i="1"/>
  <c r="BN167" i="1"/>
  <c r="BF167" i="1"/>
  <c r="AX167" i="1"/>
  <c r="AP167" i="1"/>
  <c r="AH167" i="1"/>
  <c r="Z167" i="1"/>
  <c r="R167" i="1"/>
  <c r="DD167" i="1"/>
  <c r="BX167" i="1"/>
  <c r="AR167" i="1"/>
  <c r="CV167" i="1"/>
  <c r="BP167" i="1"/>
  <c r="AJ167" i="1"/>
  <c r="CN167" i="1"/>
  <c r="BH167" i="1"/>
  <c r="AB167" i="1"/>
  <c r="DL167" i="1"/>
  <c r="CF167" i="1"/>
  <c r="AZ167" i="1"/>
  <c r="T167" i="1"/>
  <c r="DL168" i="1" l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D169" i="1"/>
  <c r="DJ168" i="1"/>
  <c r="DB168" i="1"/>
  <c r="CT168" i="1"/>
  <c r="CL168" i="1"/>
  <c r="CD168" i="1"/>
  <c r="BV168" i="1"/>
  <c r="BN168" i="1"/>
  <c r="BF168" i="1"/>
  <c r="AX168" i="1"/>
  <c r="AP168" i="1"/>
  <c r="AH168" i="1"/>
  <c r="Z168" i="1"/>
  <c r="R168" i="1"/>
  <c r="DN168" i="1"/>
  <c r="DF168" i="1"/>
  <c r="CX168" i="1"/>
  <c r="CP168" i="1"/>
  <c r="CH168" i="1"/>
  <c r="BZ168" i="1"/>
  <c r="BR168" i="1"/>
  <c r="BJ168" i="1"/>
  <c r="BB168" i="1"/>
  <c r="AT168" i="1"/>
  <c r="AL168" i="1"/>
  <c r="AD168" i="1"/>
  <c r="V168" i="1"/>
  <c r="CZ168" i="1"/>
  <c r="BT168" i="1"/>
  <c r="AN168" i="1"/>
  <c r="CR168" i="1"/>
  <c r="BL168" i="1"/>
  <c r="AF168" i="1"/>
  <c r="DP168" i="1"/>
  <c r="CJ168" i="1"/>
  <c r="BD168" i="1"/>
  <c r="X168" i="1"/>
  <c r="DH168" i="1"/>
  <c r="CB168" i="1"/>
  <c r="AV168" i="1"/>
  <c r="P168" i="1"/>
  <c r="DR167" i="1"/>
  <c r="DR168" i="1" l="1"/>
  <c r="DP169" i="1"/>
  <c r="DH169" i="1"/>
  <c r="CZ169" i="1"/>
  <c r="CR169" i="1"/>
  <c r="CJ169" i="1"/>
  <c r="CB169" i="1"/>
  <c r="BT169" i="1"/>
  <c r="BL169" i="1"/>
  <c r="BD169" i="1"/>
  <c r="AV169" i="1"/>
  <c r="AN169" i="1"/>
  <c r="AF169" i="1"/>
  <c r="X169" i="1"/>
  <c r="P169" i="1"/>
  <c r="DN169" i="1"/>
  <c r="DF169" i="1"/>
  <c r="CX169" i="1"/>
  <c r="CP169" i="1"/>
  <c r="CH169" i="1"/>
  <c r="BZ169" i="1"/>
  <c r="BR169" i="1"/>
  <c r="BJ169" i="1"/>
  <c r="BB169" i="1"/>
  <c r="AT169" i="1"/>
  <c r="AL169" i="1"/>
  <c r="AD169" i="1"/>
  <c r="V169" i="1"/>
  <c r="D170" i="1"/>
  <c r="DJ169" i="1"/>
  <c r="DB169" i="1"/>
  <c r="CT169" i="1"/>
  <c r="CL169" i="1"/>
  <c r="CD169" i="1"/>
  <c r="BV169" i="1"/>
  <c r="BN169" i="1"/>
  <c r="BF169" i="1"/>
  <c r="AX169" i="1"/>
  <c r="AP169" i="1"/>
  <c r="AH169" i="1"/>
  <c r="Z169" i="1"/>
  <c r="R169" i="1"/>
  <c r="DD169" i="1"/>
  <c r="BX169" i="1"/>
  <c r="AR169" i="1"/>
  <c r="CV169" i="1"/>
  <c r="BP169" i="1"/>
  <c r="AJ169" i="1"/>
  <c r="CN169" i="1"/>
  <c r="BH169" i="1"/>
  <c r="AB169" i="1"/>
  <c r="DL169" i="1"/>
  <c r="CF169" i="1"/>
  <c r="AZ169" i="1"/>
  <c r="T169" i="1"/>
  <c r="DL170" i="1" l="1"/>
  <c r="DD170" i="1"/>
  <c r="CV170" i="1"/>
  <c r="CN170" i="1"/>
  <c r="CF170" i="1"/>
  <c r="BX170" i="1"/>
  <c r="BP170" i="1"/>
  <c r="BH170" i="1"/>
  <c r="AZ170" i="1"/>
  <c r="AR170" i="1"/>
  <c r="AJ170" i="1"/>
  <c r="AB170" i="1"/>
  <c r="T170" i="1"/>
  <c r="D171" i="1"/>
  <c r="DJ170" i="1"/>
  <c r="DB170" i="1"/>
  <c r="CT170" i="1"/>
  <c r="CL170" i="1"/>
  <c r="CD170" i="1"/>
  <c r="BV170" i="1"/>
  <c r="BN170" i="1"/>
  <c r="BF170" i="1"/>
  <c r="AX170" i="1"/>
  <c r="AP170" i="1"/>
  <c r="AH170" i="1"/>
  <c r="Z170" i="1"/>
  <c r="R170" i="1"/>
  <c r="DN170" i="1"/>
  <c r="DF170" i="1"/>
  <c r="CX170" i="1"/>
  <c r="CP170" i="1"/>
  <c r="CH170" i="1"/>
  <c r="BZ170" i="1"/>
  <c r="BR170" i="1"/>
  <c r="BJ170" i="1"/>
  <c r="BB170" i="1"/>
  <c r="AT170" i="1"/>
  <c r="AL170" i="1"/>
  <c r="AD170" i="1"/>
  <c r="V170" i="1"/>
  <c r="CZ170" i="1"/>
  <c r="BT170" i="1"/>
  <c r="AN170" i="1"/>
  <c r="CR170" i="1"/>
  <c r="BL170" i="1"/>
  <c r="AF170" i="1"/>
  <c r="DP170" i="1"/>
  <c r="CJ170" i="1"/>
  <c r="BD170" i="1"/>
  <c r="X170" i="1"/>
  <c r="DH170" i="1"/>
  <c r="CB170" i="1"/>
  <c r="AV170" i="1"/>
  <c r="P170" i="1"/>
  <c r="DR169" i="1"/>
  <c r="DR170" i="1" l="1"/>
  <c r="DP171" i="1"/>
  <c r="DH171" i="1"/>
  <c r="CZ171" i="1"/>
  <c r="CR171" i="1"/>
  <c r="CJ171" i="1"/>
  <c r="CB171" i="1"/>
  <c r="BT171" i="1"/>
  <c r="BL171" i="1"/>
  <c r="BD171" i="1"/>
  <c r="AV171" i="1"/>
  <c r="AN171" i="1"/>
  <c r="AF171" i="1"/>
  <c r="X171" i="1"/>
  <c r="P171" i="1"/>
  <c r="DN171" i="1"/>
  <c r="DF171" i="1"/>
  <c r="CX171" i="1"/>
  <c r="CP171" i="1"/>
  <c r="CH171" i="1"/>
  <c r="BZ171" i="1"/>
  <c r="BR171" i="1"/>
  <c r="BJ171" i="1"/>
  <c r="BB171" i="1"/>
  <c r="AT171" i="1"/>
  <c r="AL171" i="1"/>
  <c r="AD171" i="1"/>
  <c r="V171" i="1"/>
  <c r="D172" i="1"/>
  <c r="DJ171" i="1"/>
  <c r="DB171" i="1"/>
  <c r="CT171" i="1"/>
  <c r="CL171" i="1"/>
  <c r="CD171" i="1"/>
  <c r="BV171" i="1"/>
  <c r="BN171" i="1"/>
  <c r="BF171" i="1"/>
  <c r="AX171" i="1"/>
  <c r="AP171" i="1"/>
  <c r="AH171" i="1"/>
  <c r="Z171" i="1"/>
  <c r="R171" i="1"/>
  <c r="DD171" i="1"/>
  <c r="BX171" i="1"/>
  <c r="AR171" i="1"/>
  <c r="CV171" i="1"/>
  <c r="BP171" i="1"/>
  <c r="AJ171" i="1"/>
  <c r="CN171" i="1"/>
  <c r="BH171" i="1"/>
  <c r="AB171" i="1"/>
  <c r="DL171" i="1"/>
  <c r="CF171" i="1"/>
  <c r="AZ171" i="1"/>
  <c r="T171" i="1"/>
  <c r="DL172" i="1" l="1"/>
  <c r="DD172" i="1"/>
  <c r="CV172" i="1"/>
  <c r="CN172" i="1"/>
  <c r="CF172" i="1"/>
  <c r="BX172" i="1"/>
  <c r="BP172" i="1"/>
  <c r="BH172" i="1"/>
  <c r="AZ172" i="1"/>
  <c r="AR172" i="1"/>
  <c r="AJ172" i="1"/>
  <c r="AB172" i="1"/>
  <c r="T172" i="1"/>
  <c r="D173" i="1"/>
  <c r="DJ172" i="1"/>
  <c r="DB172" i="1"/>
  <c r="CT172" i="1"/>
  <c r="CL172" i="1"/>
  <c r="CD172" i="1"/>
  <c r="BV172" i="1"/>
  <c r="BN172" i="1"/>
  <c r="BF172" i="1"/>
  <c r="AX172" i="1"/>
  <c r="AP172" i="1"/>
  <c r="AH172" i="1"/>
  <c r="Z172" i="1"/>
  <c r="R172" i="1"/>
  <c r="DN172" i="1"/>
  <c r="DF172" i="1"/>
  <c r="CX172" i="1"/>
  <c r="CP172" i="1"/>
  <c r="CH172" i="1"/>
  <c r="BZ172" i="1"/>
  <c r="BR172" i="1"/>
  <c r="BJ172" i="1"/>
  <c r="BB172" i="1"/>
  <c r="AT172" i="1"/>
  <c r="AL172" i="1"/>
  <c r="AD172" i="1"/>
  <c r="V172" i="1"/>
  <c r="CZ172" i="1"/>
  <c r="BT172" i="1"/>
  <c r="AN172" i="1"/>
  <c r="CR172" i="1"/>
  <c r="BL172" i="1"/>
  <c r="AF172" i="1"/>
  <c r="DP172" i="1"/>
  <c r="CJ172" i="1"/>
  <c r="BD172" i="1"/>
  <c r="X172" i="1"/>
  <c r="DH172" i="1"/>
  <c r="CB172" i="1"/>
  <c r="AV172" i="1"/>
  <c r="P172" i="1"/>
  <c r="DR171" i="1"/>
  <c r="DR172" i="1" l="1"/>
  <c r="DP173" i="1"/>
  <c r="DH173" i="1"/>
  <c r="CZ173" i="1"/>
  <c r="CR173" i="1"/>
  <c r="CJ173" i="1"/>
  <c r="CB173" i="1"/>
  <c r="BT173" i="1"/>
  <c r="BL173" i="1"/>
  <c r="BD173" i="1"/>
  <c r="AV173" i="1"/>
  <c r="AN173" i="1"/>
  <c r="AF173" i="1"/>
  <c r="X173" i="1"/>
  <c r="P173" i="1"/>
  <c r="DN173" i="1"/>
  <c r="DF173" i="1"/>
  <c r="CX173" i="1"/>
  <c r="CP173" i="1"/>
  <c r="CH173" i="1"/>
  <c r="BZ173" i="1"/>
  <c r="BR173" i="1"/>
  <c r="BJ173" i="1"/>
  <c r="BB173" i="1"/>
  <c r="AT173" i="1"/>
  <c r="AL173" i="1"/>
  <c r="AD173" i="1"/>
  <c r="V173" i="1"/>
  <c r="D174" i="1"/>
  <c r="DJ173" i="1"/>
  <c r="DB173" i="1"/>
  <c r="CT173" i="1"/>
  <c r="CL173" i="1"/>
  <c r="CD173" i="1"/>
  <c r="BV173" i="1"/>
  <c r="BN173" i="1"/>
  <c r="BF173" i="1"/>
  <c r="AX173" i="1"/>
  <c r="AP173" i="1"/>
  <c r="AH173" i="1"/>
  <c r="Z173" i="1"/>
  <c r="R173" i="1"/>
  <c r="DD173" i="1"/>
  <c r="BX173" i="1"/>
  <c r="AR173" i="1"/>
  <c r="CV173" i="1"/>
  <c r="BP173" i="1"/>
  <c r="AJ173" i="1"/>
  <c r="CN173" i="1"/>
  <c r="BH173" i="1"/>
  <c r="AB173" i="1"/>
  <c r="DL173" i="1"/>
  <c r="CF173" i="1"/>
  <c r="AZ173" i="1"/>
  <c r="T173" i="1"/>
  <c r="DL174" i="1" l="1"/>
  <c r="DD174" i="1"/>
  <c r="CV174" i="1"/>
  <c r="CN174" i="1"/>
  <c r="CF174" i="1"/>
  <c r="BX174" i="1"/>
  <c r="BP174" i="1"/>
  <c r="BH174" i="1"/>
  <c r="AZ174" i="1"/>
  <c r="AR174" i="1"/>
  <c r="AJ174" i="1"/>
  <c r="AB174" i="1"/>
  <c r="T174" i="1"/>
  <c r="D175" i="1"/>
  <c r="DJ174" i="1"/>
  <c r="DB174" i="1"/>
  <c r="CT174" i="1"/>
  <c r="CL174" i="1"/>
  <c r="CD174" i="1"/>
  <c r="BV174" i="1"/>
  <c r="BN174" i="1"/>
  <c r="BF174" i="1"/>
  <c r="AX174" i="1"/>
  <c r="AP174" i="1"/>
  <c r="AH174" i="1"/>
  <c r="Z174" i="1"/>
  <c r="R174" i="1"/>
  <c r="DN174" i="1"/>
  <c r="DF174" i="1"/>
  <c r="CX174" i="1"/>
  <c r="CP174" i="1"/>
  <c r="CH174" i="1"/>
  <c r="BZ174" i="1"/>
  <c r="BR174" i="1"/>
  <c r="BJ174" i="1"/>
  <c r="BB174" i="1"/>
  <c r="AT174" i="1"/>
  <c r="AL174" i="1"/>
  <c r="AD174" i="1"/>
  <c r="V174" i="1"/>
  <c r="CZ174" i="1"/>
  <c r="BT174" i="1"/>
  <c r="AN174" i="1"/>
  <c r="CR174" i="1"/>
  <c r="BL174" i="1"/>
  <c r="AF174" i="1"/>
  <c r="DP174" i="1"/>
  <c r="CJ174" i="1"/>
  <c r="BD174" i="1"/>
  <c r="X174" i="1"/>
  <c r="DH174" i="1"/>
  <c r="CB174" i="1"/>
  <c r="AV174" i="1"/>
  <c r="P174" i="1"/>
  <c r="DR173" i="1"/>
  <c r="DR174" i="1" l="1"/>
  <c r="DP175" i="1"/>
  <c r="DH175" i="1"/>
  <c r="CZ175" i="1"/>
  <c r="CR175" i="1"/>
  <c r="CJ175" i="1"/>
  <c r="CB175" i="1"/>
  <c r="BT175" i="1"/>
  <c r="BL175" i="1"/>
  <c r="BD175" i="1"/>
  <c r="AV175" i="1"/>
  <c r="AN175" i="1"/>
  <c r="AF175" i="1"/>
  <c r="X175" i="1"/>
  <c r="P175" i="1"/>
  <c r="DN175" i="1"/>
  <c r="DF175" i="1"/>
  <c r="CX175" i="1"/>
  <c r="CP175" i="1"/>
  <c r="CH175" i="1"/>
  <c r="BZ175" i="1"/>
  <c r="BR175" i="1"/>
  <c r="BJ175" i="1"/>
  <c r="BB175" i="1"/>
  <c r="AT175" i="1"/>
  <c r="AL175" i="1"/>
  <c r="AD175" i="1"/>
  <c r="V175" i="1"/>
  <c r="D176" i="1"/>
  <c r="DJ175" i="1"/>
  <c r="DB175" i="1"/>
  <c r="CT175" i="1"/>
  <c r="CL175" i="1"/>
  <c r="CD175" i="1"/>
  <c r="BV175" i="1"/>
  <c r="BN175" i="1"/>
  <c r="BF175" i="1"/>
  <c r="AX175" i="1"/>
  <c r="AP175" i="1"/>
  <c r="AH175" i="1"/>
  <c r="Z175" i="1"/>
  <c r="R175" i="1"/>
  <c r="DD175" i="1"/>
  <c r="BX175" i="1"/>
  <c r="AR175" i="1"/>
  <c r="CV175" i="1"/>
  <c r="BP175" i="1"/>
  <c r="AJ175" i="1"/>
  <c r="CN175" i="1"/>
  <c r="BH175" i="1"/>
  <c r="AB175" i="1"/>
  <c r="DL175" i="1"/>
  <c r="CF175" i="1"/>
  <c r="AZ175" i="1"/>
  <c r="T175" i="1"/>
  <c r="DL176" i="1" l="1"/>
  <c r="DD176" i="1"/>
  <c r="CV176" i="1"/>
  <c r="CN176" i="1"/>
  <c r="CF176" i="1"/>
  <c r="BX176" i="1"/>
  <c r="BP176" i="1"/>
  <c r="BH176" i="1"/>
  <c r="DP176" i="1"/>
  <c r="DH176" i="1"/>
  <c r="CZ176" i="1"/>
  <c r="CR176" i="1"/>
  <c r="CJ176" i="1"/>
  <c r="CB176" i="1"/>
  <c r="BT176" i="1"/>
  <c r="BL176" i="1"/>
  <c r="DF176" i="1"/>
  <c r="CP176" i="1"/>
  <c r="BZ176" i="1"/>
  <c r="BJ176" i="1"/>
  <c r="AZ176" i="1"/>
  <c r="AR176" i="1"/>
  <c r="AJ176" i="1"/>
  <c r="AB176" i="1"/>
  <c r="T176" i="1"/>
  <c r="DB176" i="1"/>
  <c r="CL176" i="1"/>
  <c r="BV176" i="1"/>
  <c r="BF176" i="1"/>
  <c r="AX176" i="1"/>
  <c r="AP176" i="1"/>
  <c r="AH176" i="1"/>
  <c r="Z176" i="1"/>
  <c r="R176" i="1"/>
  <c r="D177" i="1"/>
  <c r="DJ176" i="1"/>
  <c r="CT176" i="1"/>
  <c r="CD176" i="1"/>
  <c r="BN176" i="1"/>
  <c r="BB176" i="1"/>
  <c r="AT176" i="1"/>
  <c r="AL176" i="1"/>
  <c r="AD176" i="1"/>
  <c r="V176" i="1"/>
  <c r="CH176" i="1"/>
  <c r="AN176" i="1"/>
  <c r="BR176" i="1"/>
  <c r="AF176" i="1"/>
  <c r="DN176" i="1"/>
  <c r="BD176" i="1"/>
  <c r="X176" i="1"/>
  <c r="CX176" i="1"/>
  <c r="AV176" i="1"/>
  <c r="P176" i="1"/>
  <c r="DR175" i="1"/>
  <c r="DR176" i="1" l="1"/>
  <c r="D178" i="1"/>
  <c r="DP177" i="1"/>
  <c r="DH177" i="1"/>
  <c r="CZ177" i="1"/>
  <c r="CR177" i="1"/>
  <c r="CJ177" i="1"/>
  <c r="CB177" i="1"/>
  <c r="BT177" i="1"/>
  <c r="BL177" i="1"/>
  <c r="BD177" i="1"/>
  <c r="AV177" i="1"/>
  <c r="AN177" i="1"/>
  <c r="AF177" i="1"/>
  <c r="X177" i="1"/>
  <c r="P177" i="1"/>
  <c r="DL177" i="1"/>
  <c r="DD177" i="1"/>
  <c r="CV177" i="1"/>
  <c r="CN177" i="1"/>
  <c r="CF177" i="1"/>
  <c r="BX177" i="1"/>
  <c r="BP177" i="1"/>
  <c r="BH177" i="1"/>
  <c r="AZ177" i="1"/>
  <c r="AR177" i="1"/>
  <c r="AJ177" i="1"/>
  <c r="AB177" i="1"/>
  <c r="T177" i="1"/>
  <c r="DB177" i="1"/>
  <c r="CL177" i="1"/>
  <c r="BV177" i="1"/>
  <c r="BF177" i="1"/>
  <c r="AP177" i="1"/>
  <c r="Z177" i="1"/>
  <c r="DN177" i="1"/>
  <c r="CX177" i="1"/>
  <c r="CH177" i="1"/>
  <c r="BR177" i="1"/>
  <c r="BB177" i="1"/>
  <c r="AL177" i="1"/>
  <c r="V177" i="1"/>
  <c r="DF177" i="1"/>
  <c r="CP177" i="1"/>
  <c r="BZ177" i="1"/>
  <c r="BJ177" i="1"/>
  <c r="AT177" i="1"/>
  <c r="AD177" i="1"/>
  <c r="CD177" i="1"/>
  <c r="R177" i="1"/>
  <c r="BN177" i="1"/>
  <c r="DJ177" i="1"/>
  <c r="AX177" i="1"/>
  <c r="CT177" i="1"/>
  <c r="AH177" i="1"/>
  <c r="DR177" i="1" l="1"/>
  <c r="DN178" i="1"/>
  <c r="DF178" i="1"/>
  <c r="CX178" i="1"/>
  <c r="CP178" i="1"/>
  <c r="CH178" i="1"/>
  <c r="BZ178" i="1"/>
  <c r="BR178" i="1"/>
  <c r="BJ178" i="1"/>
  <c r="BB178" i="1"/>
  <c r="AT178" i="1"/>
  <c r="AL178" i="1"/>
  <c r="AD178" i="1"/>
  <c r="V178" i="1"/>
  <c r="DL178" i="1"/>
  <c r="DD178" i="1"/>
  <c r="CV178" i="1"/>
  <c r="CN178" i="1"/>
  <c r="CF178" i="1"/>
  <c r="BX178" i="1"/>
  <c r="BP178" i="1"/>
  <c r="BH178" i="1"/>
  <c r="AZ178" i="1"/>
  <c r="AR178" i="1"/>
  <c r="AJ178" i="1"/>
  <c r="AB178" i="1"/>
  <c r="T178" i="1"/>
  <c r="DP178" i="1"/>
  <c r="DH178" i="1"/>
  <c r="CZ178" i="1"/>
  <c r="CR178" i="1"/>
  <c r="CJ178" i="1"/>
  <c r="CB178" i="1"/>
  <c r="BT178" i="1"/>
  <c r="BL178" i="1"/>
  <c r="BD178" i="1"/>
  <c r="AV178" i="1"/>
  <c r="AN178" i="1"/>
  <c r="AF178" i="1"/>
  <c r="X178" i="1"/>
  <c r="P178" i="1"/>
  <c r="D179" i="1"/>
  <c r="CT178" i="1"/>
  <c r="BN178" i="1"/>
  <c r="AH178" i="1"/>
  <c r="CL178" i="1"/>
  <c r="BF178" i="1"/>
  <c r="Z178" i="1"/>
  <c r="DB178" i="1"/>
  <c r="BV178" i="1"/>
  <c r="AP178" i="1"/>
  <c r="DJ178" i="1"/>
  <c r="CD178" i="1"/>
  <c r="AX178" i="1"/>
  <c r="R178" i="1"/>
  <c r="D180" i="1" l="1"/>
  <c r="D181" i="1" s="1"/>
  <c r="DJ179" i="1"/>
  <c r="DJ144" i="1" s="1"/>
  <c r="DB179" i="1"/>
  <c r="DB144" i="1" s="1"/>
  <c r="CT179" i="1"/>
  <c r="CT144" i="1" s="1"/>
  <c r="CL179" i="1"/>
  <c r="CL144" i="1" s="1"/>
  <c r="CD179" i="1"/>
  <c r="CD144" i="1" s="1"/>
  <c r="BV179" i="1"/>
  <c r="BV144" i="1" s="1"/>
  <c r="BN179" i="1"/>
  <c r="BN144" i="1" s="1"/>
  <c r="BF179" i="1"/>
  <c r="BF144" i="1" s="1"/>
  <c r="AX179" i="1"/>
  <c r="AX144" i="1" s="1"/>
  <c r="AP179" i="1"/>
  <c r="AP144" i="1" s="1"/>
  <c r="AH179" i="1"/>
  <c r="AH144" i="1" s="1"/>
  <c r="Z179" i="1"/>
  <c r="Z144" i="1" s="1"/>
  <c r="R179" i="1"/>
  <c r="R144" i="1" s="1"/>
  <c r="DP179" i="1"/>
  <c r="DP144" i="1" s="1"/>
  <c r="DH179" i="1"/>
  <c r="DH144" i="1" s="1"/>
  <c r="CZ179" i="1"/>
  <c r="CZ144" i="1" s="1"/>
  <c r="CR179" i="1"/>
  <c r="CR144" i="1" s="1"/>
  <c r="CJ179" i="1"/>
  <c r="CJ144" i="1" s="1"/>
  <c r="CB179" i="1"/>
  <c r="CB144" i="1" s="1"/>
  <c r="BT179" i="1"/>
  <c r="BT144" i="1" s="1"/>
  <c r="BL179" i="1"/>
  <c r="BL144" i="1" s="1"/>
  <c r="BD179" i="1"/>
  <c r="BD144" i="1" s="1"/>
  <c r="AV179" i="1"/>
  <c r="AV144" i="1" s="1"/>
  <c r="AN179" i="1"/>
  <c r="AN144" i="1" s="1"/>
  <c r="AF179" i="1"/>
  <c r="AF144" i="1" s="1"/>
  <c r="X179" i="1"/>
  <c r="X144" i="1" s="1"/>
  <c r="P179" i="1"/>
  <c r="DL179" i="1"/>
  <c r="DL144" i="1" s="1"/>
  <c r="DD179" i="1"/>
  <c r="DD144" i="1" s="1"/>
  <c r="CV179" i="1"/>
  <c r="CV144" i="1" s="1"/>
  <c r="CN179" i="1"/>
  <c r="CN144" i="1" s="1"/>
  <c r="CF179" i="1"/>
  <c r="CF144" i="1" s="1"/>
  <c r="BX179" i="1"/>
  <c r="BX144" i="1" s="1"/>
  <c r="BP179" i="1"/>
  <c r="BP144" i="1" s="1"/>
  <c r="BH179" i="1"/>
  <c r="BH144" i="1" s="1"/>
  <c r="AZ179" i="1"/>
  <c r="AZ144" i="1" s="1"/>
  <c r="AR179" i="1"/>
  <c r="AR144" i="1" s="1"/>
  <c r="AJ179" i="1"/>
  <c r="AJ144" i="1" s="1"/>
  <c r="AB179" i="1"/>
  <c r="AB144" i="1" s="1"/>
  <c r="T179" i="1"/>
  <c r="T144" i="1" s="1"/>
  <c r="DF179" i="1"/>
  <c r="DF144" i="1" s="1"/>
  <c r="BZ179" i="1"/>
  <c r="BZ144" i="1" s="1"/>
  <c r="AT179" i="1"/>
  <c r="AT144" i="1" s="1"/>
  <c r="CX179" i="1"/>
  <c r="CX144" i="1" s="1"/>
  <c r="BR179" i="1"/>
  <c r="BR144" i="1" s="1"/>
  <c r="AL179" i="1"/>
  <c r="AL144" i="1" s="1"/>
  <c r="DN179" i="1"/>
  <c r="DN144" i="1" s="1"/>
  <c r="CH179" i="1"/>
  <c r="CH144" i="1" s="1"/>
  <c r="BB179" i="1"/>
  <c r="BB144" i="1" s="1"/>
  <c r="V179" i="1"/>
  <c r="V144" i="1" s="1"/>
  <c r="CP179" i="1"/>
  <c r="CP144" i="1" s="1"/>
  <c r="BJ179" i="1"/>
  <c r="BJ144" i="1" s="1"/>
  <c r="AD179" i="1"/>
  <c r="AD144" i="1" s="1"/>
  <c r="DR178" i="1"/>
  <c r="DR179" i="1" l="1"/>
  <c r="DR144" i="1" s="1"/>
  <c r="P144" i="1"/>
  <c r="D182" i="1"/>
  <c r="DJ181" i="1"/>
  <c r="DB181" i="1"/>
  <c r="CT181" i="1"/>
  <c r="CL181" i="1"/>
  <c r="CD181" i="1"/>
  <c r="BV181" i="1"/>
  <c r="BN181" i="1"/>
  <c r="BF181" i="1"/>
  <c r="AX181" i="1"/>
  <c r="AP181" i="1"/>
  <c r="AH181" i="1"/>
  <c r="Z181" i="1"/>
  <c r="R181" i="1"/>
  <c r="DP181" i="1"/>
  <c r="DH181" i="1"/>
  <c r="CZ181" i="1"/>
  <c r="CR181" i="1"/>
  <c r="CJ181" i="1"/>
  <c r="CB181" i="1"/>
  <c r="BT181" i="1"/>
  <c r="BL181" i="1"/>
  <c r="BD181" i="1"/>
  <c r="AV181" i="1"/>
  <c r="AN181" i="1"/>
  <c r="AF181" i="1"/>
  <c r="X181" i="1"/>
  <c r="P181" i="1"/>
  <c r="DL181" i="1"/>
  <c r="DD181" i="1"/>
  <c r="CV181" i="1"/>
  <c r="CN181" i="1"/>
  <c r="CF181" i="1"/>
  <c r="BX181" i="1"/>
  <c r="BP181" i="1"/>
  <c r="BH181" i="1"/>
  <c r="AZ181" i="1"/>
  <c r="AR181" i="1"/>
  <c r="AJ181" i="1"/>
  <c r="AB181" i="1"/>
  <c r="T181" i="1"/>
  <c r="CP181" i="1"/>
  <c r="BJ181" i="1"/>
  <c r="AD181" i="1"/>
  <c r="DN181" i="1"/>
  <c r="CH181" i="1"/>
  <c r="BB181" i="1"/>
  <c r="V181" i="1"/>
  <c r="CX181" i="1"/>
  <c r="BR181" i="1"/>
  <c r="AL181" i="1"/>
  <c r="AT181" i="1"/>
  <c r="DF181" i="1"/>
  <c r="BZ181" i="1"/>
  <c r="DN182" i="1" l="1"/>
  <c r="DF182" i="1"/>
  <c r="CX182" i="1"/>
  <c r="CP182" i="1"/>
  <c r="CH182" i="1"/>
  <c r="BZ182" i="1"/>
  <c r="BR182" i="1"/>
  <c r="BJ182" i="1"/>
  <c r="BB182" i="1"/>
  <c r="AT182" i="1"/>
  <c r="AL182" i="1"/>
  <c r="AD182" i="1"/>
  <c r="V182" i="1"/>
  <c r="DL182" i="1"/>
  <c r="DD182" i="1"/>
  <c r="CV182" i="1"/>
  <c r="CN182" i="1"/>
  <c r="CF182" i="1"/>
  <c r="BX182" i="1"/>
  <c r="BP182" i="1"/>
  <c r="BH182" i="1"/>
  <c r="AZ182" i="1"/>
  <c r="AR182" i="1"/>
  <c r="AJ182" i="1"/>
  <c r="AB182" i="1"/>
  <c r="T182" i="1"/>
  <c r="DP182" i="1"/>
  <c r="DH182" i="1"/>
  <c r="CZ182" i="1"/>
  <c r="CR182" i="1"/>
  <c r="CJ182" i="1"/>
  <c r="CB182" i="1"/>
  <c r="BT182" i="1"/>
  <c r="BL182" i="1"/>
  <c r="BD182" i="1"/>
  <c r="AV182" i="1"/>
  <c r="AN182" i="1"/>
  <c r="AF182" i="1"/>
  <c r="X182" i="1"/>
  <c r="P182" i="1"/>
  <c r="D183" i="1"/>
  <c r="CT182" i="1"/>
  <c r="BN182" i="1"/>
  <c r="AH182" i="1"/>
  <c r="CL182" i="1"/>
  <c r="BF182" i="1"/>
  <c r="Z182" i="1"/>
  <c r="DB182" i="1"/>
  <c r="BV182" i="1"/>
  <c r="AP182" i="1"/>
  <c r="DJ182" i="1"/>
  <c r="CD182" i="1"/>
  <c r="AX182" i="1"/>
  <c r="R182" i="1"/>
  <c r="DR181" i="1"/>
  <c r="D184" i="1" l="1"/>
  <c r="DJ183" i="1"/>
  <c r="DB183" i="1"/>
  <c r="CT183" i="1"/>
  <c r="CL183" i="1"/>
  <c r="CD183" i="1"/>
  <c r="BV183" i="1"/>
  <c r="BN183" i="1"/>
  <c r="BF183" i="1"/>
  <c r="AX183" i="1"/>
  <c r="AP183" i="1"/>
  <c r="AH183" i="1"/>
  <c r="Z183" i="1"/>
  <c r="R183" i="1"/>
  <c r="DP183" i="1"/>
  <c r="DH183" i="1"/>
  <c r="CZ183" i="1"/>
  <c r="CR183" i="1"/>
  <c r="CJ183" i="1"/>
  <c r="CB183" i="1"/>
  <c r="BT183" i="1"/>
  <c r="BL183" i="1"/>
  <c r="BD183" i="1"/>
  <c r="AV183" i="1"/>
  <c r="AN183" i="1"/>
  <c r="AF183" i="1"/>
  <c r="X183" i="1"/>
  <c r="P183" i="1"/>
  <c r="DL183" i="1"/>
  <c r="DD183" i="1"/>
  <c r="CV183" i="1"/>
  <c r="CN183" i="1"/>
  <c r="CF183" i="1"/>
  <c r="BX183" i="1"/>
  <c r="BP183" i="1"/>
  <c r="BH183" i="1"/>
  <c r="AZ183" i="1"/>
  <c r="AR183" i="1"/>
  <c r="AJ183" i="1"/>
  <c r="AB183" i="1"/>
  <c r="T183" i="1"/>
  <c r="DF183" i="1"/>
  <c r="BZ183" i="1"/>
  <c r="AT183" i="1"/>
  <c r="CX183" i="1"/>
  <c r="BR183" i="1"/>
  <c r="AL183" i="1"/>
  <c r="DN183" i="1"/>
  <c r="CH183" i="1"/>
  <c r="BB183" i="1"/>
  <c r="V183" i="1"/>
  <c r="CP183" i="1"/>
  <c r="BJ183" i="1"/>
  <c r="AD183" i="1"/>
  <c r="DR182" i="1"/>
  <c r="DN184" i="1" l="1"/>
  <c r="DF184" i="1"/>
  <c r="CX184" i="1"/>
  <c r="CP184" i="1"/>
  <c r="CH184" i="1"/>
  <c r="BZ184" i="1"/>
  <c r="BR184" i="1"/>
  <c r="BJ184" i="1"/>
  <c r="BB184" i="1"/>
  <c r="AT184" i="1"/>
  <c r="AL184" i="1"/>
  <c r="AD184" i="1"/>
  <c r="V184" i="1"/>
  <c r="DL184" i="1"/>
  <c r="DD184" i="1"/>
  <c r="CV184" i="1"/>
  <c r="CN184" i="1"/>
  <c r="CF184" i="1"/>
  <c r="BX184" i="1"/>
  <c r="BP184" i="1"/>
  <c r="BH184" i="1"/>
  <c r="AZ184" i="1"/>
  <c r="AR184" i="1"/>
  <c r="AJ184" i="1"/>
  <c r="AB184" i="1"/>
  <c r="T184" i="1"/>
  <c r="DP184" i="1"/>
  <c r="DH184" i="1"/>
  <c r="CZ184" i="1"/>
  <c r="CR184" i="1"/>
  <c r="CJ184" i="1"/>
  <c r="CB184" i="1"/>
  <c r="BT184" i="1"/>
  <c r="BL184" i="1"/>
  <c r="BD184" i="1"/>
  <c r="AV184" i="1"/>
  <c r="AN184" i="1"/>
  <c r="AF184" i="1"/>
  <c r="X184" i="1"/>
  <c r="P184" i="1"/>
  <c r="DJ184" i="1"/>
  <c r="CD184" i="1"/>
  <c r="AX184" i="1"/>
  <c r="R184" i="1"/>
  <c r="DB184" i="1"/>
  <c r="BV184" i="1"/>
  <c r="AP184" i="1"/>
  <c r="CL184" i="1"/>
  <c r="BF184" i="1"/>
  <c r="Z184" i="1"/>
  <c r="BN184" i="1"/>
  <c r="D185" i="1"/>
  <c r="AH184" i="1"/>
  <c r="CT184" i="1"/>
  <c r="DR183" i="1"/>
  <c r="D186" i="1" l="1"/>
  <c r="DJ185" i="1"/>
  <c r="DB185" i="1"/>
  <c r="CT185" i="1"/>
  <c r="CL185" i="1"/>
  <c r="CD185" i="1"/>
  <c r="BV185" i="1"/>
  <c r="BN185" i="1"/>
  <c r="BF185" i="1"/>
  <c r="AX185" i="1"/>
  <c r="AP185" i="1"/>
  <c r="AH185" i="1"/>
  <c r="Z185" i="1"/>
  <c r="R185" i="1"/>
  <c r="DP185" i="1"/>
  <c r="DH185" i="1"/>
  <c r="CZ185" i="1"/>
  <c r="CR185" i="1"/>
  <c r="CJ185" i="1"/>
  <c r="CB185" i="1"/>
  <c r="BT185" i="1"/>
  <c r="BL185" i="1"/>
  <c r="BD185" i="1"/>
  <c r="AV185" i="1"/>
  <c r="AN185" i="1"/>
  <c r="AF185" i="1"/>
  <c r="X185" i="1"/>
  <c r="P185" i="1"/>
  <c r="DL185" i="1"/>
  <c r="DD185" i="1"/>
  <c r="CV185" i="1"/>
  <c r="CN185" i="1"/>
  <c r="CF185" i="1"/>
  <c r="BX185" i="1"/>
  <c r="BP185" i="1"/>
  <c r="BH185" i="1"/>
  <c r="AZ185" i="1"/>
  <c r="AR185" i="1"/>
  <c r="AJ185" i="1"/>
  <c r="AB185" i="1"/>
  <c r="T185" i="1"/>
  <c r="CP185" i="1"/>
  <c r="BJ185" i="1"/>
  <c r="AD185" i="1"/>
  <c r="DN185" i="1"/>
  <c r="CH185" i="1"/>
  <c r="BB185" i="1"/>
  <c r="V185" i="1"/>
  <c r="CX185" i="1"/>
  <c r="BR185" i="1"/>
  <c r="AL185" i="1"/>
  <c r="AT185" i="1"/>
  <c r="DF185" i="1"/>
  <c r="BZ185" i="1"/>
  <c r="DR184" i="1"/>
  <c r="DN186" i="1" l="1"/>
  <c r="DF186" i="1"/>
  <c r="CX186" i="1"/>
  <c r="CP186" i="1"/>
  <c r="CH186" i="1"/>
  <c r="BZ186" i="1"/>
  <c r="BR186" i="1"/>
  <c r="BJ186" i="1"/>
  <c r="BB186" i="1"/>
  <c r="AT186" i="1"/>
  <c r="AL186" i="1"/>
  <c r="AD186" i="1"/>
  <c r="V186" i="1"/>
  <c r="DL186" i="1"/>
  <c r="DD186" i="1"/>
  <c r="CV186" i="1"/>
  <c r="CN186" i="1"/>
  <c r="CF186" i="1"/>
  <c r="BX186" i="1"/>
  <c r="BP186" i="1"/>
  <c r="BH186" i="1"/>
  <c r="AZ186" i="1"/>
  <c r="AR186" i="1"/>
  <c r="AJ186" i="1"/>
  <c r="AB186" i="1"/>
  <c r="T186" i="1"/>
  <c r="DP186" i="1"/>
  <c r="DH186" i="1"/>
  <c r="CZ186" i="1"/>
  <c r="CR186" i="1"/>
  <c r="CJ186" i="1"/>
  <c r="CB186" i="1"/>
  <c r="BT186" i="1"/>
  <c r="BL186" i="1"/>
  <c r="BD186" i="1"/>
  <c r="AV186" i="1"/>
  <c r="AN186" i="1"/>
  <c r="AF186" i="1"/>
  <c r="X186" i="1"/>
  <c r="P186" i="1"/>
  <c r="D187" i="1"/>
  <c r="CT186" i="1"/>
  <c r="BN186" i="1"/>
  <c r="AH186" i="1"/>
  <c r="CL186" i="1"/>
  <c r="BF186" i="1"/>
  <c r="Z186" i="1"/>
  <c r="DB186" i="1"/>
  <c r="BV186" i="1"/>
  <c r="AP186" i="1"/>
  <c r="DJ186" i="1"/>
  <c r="CD186" i="1"/>
  <c r="AX186" i="1"/>
  <c r="R186" i="1"/>
  <c r="DR185" i="1"/>
  <c r="D188" i="1" l="1"/>
  <c r="DJ187" i="1"/>
  <c r="DB187" i="1"/>
  <c r="CT187" i="1"/>
  <c r="CL187" i="1"/>
  <c r="CD187" i="1"/>
  <c r="BV187" i="1"/>
  <c r="BN187" i="1"/>
  <c r="BF187" i="1"/>
  <c r="AX187" i="1"/>
  <c r="AP187" i="1"/>
  <c r="AH187" i="1"/>
  <c r="Z187" i="1"/>
  <c r="R187" i="1"/>
  <c r="DP187" i="1"/>
  <c r="DH187" i="1"/>
  <c r="CZ187" i="1"/>
  <c r="CR187" i="1"/>
  <c r="CJ187" i="1"/>
  <c r="CB187" i="1"/>
  <c r="BT187" i="1"/>
  <c r="BL187" i="1"/>
  <c r="BD187" i="1"/>
  <c r="AV187" i="1"/>
  <c r="AN187" i="1"/>
  <c r="AF187" i="1"/>
  <c r="X187" i="1"/>
  <c r="P187" i="1"/>
  <c r="DL187" i="1"/>
  <c r="DD187" i="1"/>
  <c r="CV187" i="1"/>
  <c r="CN187" i="1"/>
  <c r="CF187" i="1"/>
  <c r="BX187" i="1"/>
  <c r="BP187" i="1"/>
  <c r="BH187" i="1"/>
  <c r="AZ187" i="1"/>
  <c r="AR187" i="1"/>
  <c r="AJ187" i="1"/>
  <c r="AB187" i="1"/>
  <c r="T187" i="1"/>
  <c r="DF187" i="1"/>
  <c r="BZ187" i="1"/>
  <c r="AT187" i="1"/>
  <c r="CX187" i="1"/>
  <c r="BR187" i="1"/>
  <c r="AL187" i="1"/>
  <c r="DN187" i="1"/>
  <c r="CH187" i="1"/>
  <c r="BB187" i="1"/>
  <c r="V187" i="1"/>
  <c r="CP187" i="1"/>
  <c r="BJ187" i="1"/>
  <c r="AD187" i="1"/>
  <c r="DR186" i="1"/>
  <c r="DN188" i="1" l="1"/>
  <c r="DF188" i="1"/>
  <c r="CX188" i="1"/>
  <c r="CP188" i="1"/>
  <c r="CH188" i="1"/>
  <c r="BZ188" i="1"/>
  <c r="BR188" i="1"/>
  <c r="BJ188" i="1"/>
  <c r="BB188" i="1"/>
  <c r="AT188" i="1"/>
  <c r="AL188" i="1"/>
  <c r="AD188" i="1"/>
  <c r="V188" i="1"/>
  <c r="DL188" i="1"/>
  <c r="DD188" i="1"/>
  <c r="CV188" i="1"/>
  <c r="CN188" i="1"/>
  <c r="CF188" i="1"/>
  <c r="BX188" i="1"/>
  <c r="BP188" i="1"/>
  <c r="BH188" i="1"/>
  <c r="AZ188" i="1"/>
  <c r="AR188" i="1"/>
  <c r="AJ188" i="1"/>
  <c r="AB188" i="1"/>
  <c r="T188" i="1"/>
  <c r="DP188" i="1"/>
  <c r="DH188" i="1"/>
  <c r="CZ188" i="1"/>
  <c r="CR188" i="1"/>
  <c r="CJ188" i="1"/>
  <c r="CB188" i="1"/>
  <c r="BT188" i="1"/>
  <c r="BL188" i="1"/>
  <c r="BD188" i="1"/>
  <c r="AV188" i="1"/>
  <c r="AN188" i="1"/>
  <c r="AF188" i="1"/>
  <c r="X188" i="1"/>
  <c r="P188" i="1"/>
  <c r="DJ188" i="1"/>
  <c r="CD188" i="1"/>
  <c r="AX188" i="1"/>
  <c r="R188" i="1"/>
  <c r="DB188" i="1"/>
  <c r="BV188" i="1"/>
  <c r="AP188" i="1"/>
  <c r="CL188" i="1"/>
  <c r="BF188" i="1"/>
  <c r="Z188" i="1"/>
  <c r="BN188" i="1"/>
  <c r="D189" i="1"/>
  <c r="AH188" i="1"/>
  <c r="CT188" i="1"/>
  <c r="DR187" i="1"/>
  <c r="D190" i="1" l="1"/>
  <c r="DJ189" i="1"/>
  <c r="DB189" i="1"/>
  <c r="CT189" i="1"/>
  <c r="CL189" i="1"/>
  <c r="CD189" i="1"/>
  <c r="BV189" i="1"/>
  <c r="BN189" i="1"/>
  <c r="BF189" i="1"/>
  <c r="AX189" i="1"/>
  <c r="AP189" i="1"/>
  <c r="AH189" i="1"/>
  <c r="Z189" i="1"/>
  <c r="R189" i="1"/>
  <c r="DP189" i="1"/>
  <c r="DH189" i="1"/>
  <c r="CZ189" i="1"/>
  <c r="CR189" i="1"/>
  <c r="CJ189" i="1"/>
  <c r="CB189" i="1"/>
  <c r="BT189" i="1"/>
  <c r="BL189" i="1"/>
  <c r="BD189" i="1"/>
  <c r="AV189" i="1"/>
  <c r="AN189" i="1"/>
  <c r="AF189" i="1"/>
  <c r="X189" i="1"/>
  <c r="P189" i="1"/>
  <c r="DL189" i="1"/>
  <c r="DD189" i="1"/>
  <c r="CV189" i="1"/>
  <c r="CN189" i="1"/>
  <c r="CF189" i="1"/>
  <c r="BX189" i="1"/>
  <c r="BP189" i="1"/>
  <c r="BH189" i="1"/>
  <c r="AZ189" i="1"/>
  <c r="AR189" i="1"/>
  <c r="AJ189" i="1"/>
  <c r="AB189" i="1"/>
  <c r="T189" i="1"/>
  <c r="CP189" i="1"/>
  <c r="BJ189" i="1"/>
  <c r="AD189" i="1"/>
  <c r="DN189" i="1"/>
  <c r="CH189" i="1"/>
  <c r="BB189" i="1"/>
  <c r="V189" i="1"/>
  <c r="CX189" i="1"/>
  <c r="BR189" i="1"/>
  <c r="AL189" i="1"/>
  <c r="AT189" i="1"/>
  <c r="DF189" i="1"/>
  <c r="BZ189" i="1"/>
  <c r="DR188" i="1"/>
  <c r="DR189" i="1" l="1"/>
  <c r="DN190" i="1"/>
  <c r="DN180" i="1" s="1"/>
  <c r="DF190" i="1"/>
  <c r="DF180" i="1" s="1"/>
  <c r="CX190" i="1"/>
  <c r="CX180" i="1" s="1"/>
  <c r="CP190" i="1"/>
  <c r="CP180" i="1" s="1"/>
  <c r="CH190" i="1"/>
  <c r="CH180" i="1" s="1"/>
  <c r="BZ190" i="1"/>
  <c r="BZ180" i="1" s="1"/>
  <c r="BR190" i="1"/>
  <c r="BR180" i="1" s="1"/>
  <c r="BJ190" i="1"/>
  <c r="BJ180" i="1" s="1"/>
  <c r="BB190" i="1"/>
  <c r="BB180" i="1" s="1"/>
  <c r="AT190" i="1"/>
  <c r="AT180" i="1" s="1"/>
  <c r="AL190" i="1"/>
  <c r="AL180" i="1" s="1"/>
  <c r="AD190" i="1"/>
  <c r="AD180" i="1" s="1"/>
  <c r="V190" i="1"/>
  <c r="V180" i="1" s="1"/>
  <c r="DL190" i="1"/>
  <c r="DL180" i="1" s="1"/>
  <c r="DD190" i="1"/>
  <c r="DD180" i="1" s="1"/>
  <c r="CV190" i="1"/>
  <c r="CV180" i="1" s="1"/>
  <c r="CN190" i="1"/>
  <c r="CN180" i="1" s="1"/>
  <c r="CF190" i="1"/>
  <c r="CF180" i="1" s="1"/>
  <c r="BX190" i="1"/>
  <c r="BX180" i="1" s="1"/>
  <c r="BP190" i="1"/>
  <c r="BP180" i="1" s="1"/>
  <c r="BH190" i="1"/>
  <c r="BH180" i="1" s="1"/>
  <c r="AZ190" i="1"/>
  <c r="AZ180" i="1" s="1"/>
  <c r="AR190" i="1"/>
  <c r="AR180" i="1" s="1"/>
  <c r="AJ190" i="1"/>
  <c r="AJ180" i="1" s="1"/>
  <c r="AB190" i="1"/>
  <c r="AB180" i="1" s="1"/>
  <c r="T190" i="1"/>
  <c r="T180" i="1" s="1"/>
  <c r="DP190" i="1"/>
  <c r="DP180" i="1" s="1"/>
  <c r="DH190" i="1"/>
  <c r="DH180" i="1" s="1"/>
  <c r="CZ190" i="1"/>
  <c r="CZ180" i="1" s="1"/>
  <c r="CR190" i="1"/>
  <c r="CR180" i="1" s="1"/>
  <c r="CJ190" i="1"/>
  <c r="CJ180" i="1" s="1"/>
  <c r="CB190" i="1"/>
  <c r="CB180" i="1" s="1"/>
  <c r="BT190" i="1"/>
  <c r="BT180" i="1" s="1"/>
  <c r="BL190" i="1"/>
  <c r="BL180" i="1" s="1"/>
  <c r="BD190" i="1"/>
  <c r="BD180" i="1" s="1"/>
  <c r="AV190" i="1"/>
  <c r="AV180" i="1" s="1"/>
  <c r="AN190" i="1"/>
  <c r="AN180" i="1" s="1"/>
  <c r="AF190" i="1"/>
  <c r="AF180" i="1" s="1"/>
  <c r="X190" i="1"/>
  <c r="X180" i="1" s="1"/>
  <c r="P190" i="1"/>
  <c r="D191" i="1"/>
  <c r="D192" i="1" s="1"/>
  <c r="CT190" i="1"/>
  <c r="CT180" i="1" s="1"/>
  <c r="BN190" i="1"/>
  <c r="BN180" i="1" s="1"/>
  <c r="AH190" i="1"/>
  <c r="AH180" i="1" s="1"/>
  <c r="CL190" i="1"/>
  <c r="CL180" i="1" s="1"/>
  <c r="BF190" i="1"/>
  <c r="BF180" i="1" s="1"/>
  <c r="Z190" i="1"/>
  <c r="Z180" i="1" s="1"/>
  <c r="DB190" i="1"/>
  <c r="DB180" i="1" s="1"/>
  <c r="BV190" i="1"/>
  <c r="BV180" i="1" s="1"/>
  <c r="AP190" i="1"/>
  <c r="AP180" i="1" s="1"/>
  <c r="DJ190" i="1"/>
  <c r="DJ180" i="1" s="1"/>
  <c r="CD190" i="1"/>
  <c r="CD180" i="1" s="1"/>
  <c r="AX190" i="1"/>
  <c r="AX180" i="1" s="1"/>
  <c r="R190" i="1"/>
  <c r="R180" i="1" s="1"/>
  <c r="DL192" i="1" l="1"/>
  <c r="DD192" i="1"/>
  <c r="CV192" i="1"/>
  <c r="CN192" i="1"/>
  <c r="CF192" i="1"/>
  <c r="BX192" i="1"/>
  <c r="BP192" i="1"/>
  <c r="BH192" i="1"/>
  <c r="AZ192" i="1"/>
  <c r="AR192" i="1"/>
  <c r="AJ192" i="1"/>
  <c r="AB192" i="1"/>
  <c r="T192" i="1"/>
  <c r="D193" i="1"/>
  <c r="DJ192" i="1"/>
  <c r="DB192" i="1"/>
  <c r="CT192" i="1"/>
  <c r="CL192" i="1"/>
  <c r="CD192" i="1"/>
  <c r="BV192" i="1"/>
  <c r="BN192" i="1"/>
  <c r="BF192" i="1"/>
  <c r="AX192" i="1"/>
  <c r="AP192" i="1"/>
  <c r="AH192" i="1"/>
  <c r="Z192" i="1"/>
  <c r="R192" i="1"/>
  <c r="DN192" i="1"/>
  <c r="DF192" i="1"/>
  <c r="CX192" i="1"/>
  <c r="CP192" i="1"/>
  <c r="CH192" i="1"/>
  <c r="BZ192" i="1"/>
  <c r="BR192" i="1"/>
  <c r="BJ192" i="1"/>
  <c r="BB192" i="1"/>
  <c r="AT192" i="1"/>
  <c r="AL192" i="1"/>
  <c r="AD192" i="1"/>
  <c r="V192" i="1"/>
  <c r="CZ192" i="1"/>
  <c r="BT192" i="1"/>
  <c r="AN192" i="1"/>
  <c r="CR192" i="1"/>
  <c r="BL192" i="1"/>
  <c r="AF192" i="1"/>
  <c r="DH192" i="1"/>
  <c r="CB192" i="1"/>
  <c r="AV192" i="1"/>
  <c r="P192" i="1"/>
  <c r="CJ192" i="1"/>
  <c r="BD192" i="1"/>
  <c r="X192" i="1"/>
  <c r="DP192" i="1"/>
  <c r="DR190" i="1"/>
  <c r="DR180" i="1" s="1"/>
  <c r="P180" i="1"/>
  <c r="DR192" i="1" l="1"/>
  <c r="DN193" i="1"/>
  <c r="DF193" i="1"/>
  <c r="CX193" i="1"/>
  <c r="CP193" i="1"/>
  <c r="CH193" i="1"/>
  <c r="BZ193" i="1"/>
  <c r="BR193" i="1"/>
  <c r="BD193" i="1"/>
  <c r="AV193" i="1"/>
  <c r="AN193" i="1"/>
  <c r="AF193" i="1"/>
  <c r="X193" i="1"/>
  <c r="P193" i="1"/>
  <c r="DL193" i="1"/>
  <c r="DD193" i="1"/>
  <c r="CV193" i="1"/>
  <c r="CN193" i="1"/>
  <c r="CF193" i="1"/>
  <c r="BX193" i="1"/>
  <c r="BP193" i="1"/>
  <c r="BJ193" i="1"/>
  <c r="BB193" i="1"/>
  <c r="AT193" i="1"/>
  <c r="AL193" i="1"/>
  <c r="AD193" i="1"/>
  <c r="V193" i="1"/>
  <c r="DP193" i="1"/>
  <c r="DH193" i="1"/>
  <c r="CZ193" i="1"/>
  <c r="CR193" i="1"/>
  <c r="CJ193" i="1"/>
  <c r="CB193" i="1"/>
  <c r="BT193" i="1"/>
  <c r="BF193" i="1"/>
  <c r="AX193" i="1"/>
  <c r="AP193" i="1"/>
  <c r="AH193" i="1"/>
  <c r="Z193" i="1"/>
  <c r="R193" i="1"/>
  <c r="D194" i="1"/>
  <c r="CT193" i="1"/>
  <c r="BN193" i="1"/>
  <c r="AR193" i="1"/>
  <c r="CL193" i="1"/>
  <c r="AJ193" i="1"/>
  <c r="DB193" i="1"/>
  <c r="BV193" i="1"/>
  <c r="AZ193" i="1"/>
  <c r="T193" i="1"/>
  <c r="BH193" i="1"/>
  <c r="DJ193" i="1"/>
  <c r="AB193" i="1"/>
  <c r="CD193" i="1"/>
  <c r="BL193" i="1"/>
  <c r="DR193" i="1" l="1"/>
  <c r="D195" i="1"/>
  <c r="DJ194" i="1"/>
  <c r="DB194" i="1"/>
  <c r="CT194" i="1"/>
  <c r="CL194" i="1"/>
  <c r="CD194" i="1"/>
  <c r="BV194" i="1"/>
  <c r="BN194" i="1"/>
  <c r="BF194" i="1"/>
  <c r="AX194" i="1"/>
  <c r="AP194" i="1"/>
  <c r="AH194" i="1"/>
  <c r="Z194" i="1"/>
  <c r="R194" i="1"/>
  <c r="DP194" i="1"/>
  <c r="DH194" i="1"/>
  <c r="CZ194" i="1"/>
  <c r="CR194" i="1"/>
  <c r="CJ194" i="1"/>
  <c r="CB194" i="1"/>
  <c r="BT194" i="1"/>
  <c r="BL194" i="1"/>
  <c r="BD194" i="1"/>
  <c r="AV194" i="1"/>
  <c r="AN194" i="1"/>
  <c r="AF194" i="1"/>
  <c r="X194" i="1"/>
  <c r="P194" i="1"/>
  <c r="DL194" i="1"/>
  <c r="DD194" i="1"/>
  <c r="CV194" i="1"/>
  <c r="CN194" i="1"/>
  <c r="CF194" i="1"/>
  <c r="BX194" i="1"/>
  <c r="BP194" i="1"/>
  <c r="BH194" i="1"/>
  <c r="AZ194" i="1"/>
  <c r="AR194" i="1"/>
  <c r="AJ194" i="1"/>
  <c r="AB194" i="1"/>
  <c r="T194" i="1"/>
  <c r="DF194" i="1"/>
  <c r="BZ194" i="1"/>
  <c r="AT194" i="1"/>
  <c r="CX194" i="1"/>
  <c r="BR194" i="1"/>
  <c r="AL194" i="1"/>
  <c r="DN194" i="1"/>
  <c r="CH194" i="1"/>
  <c r="BB194" i="1"/>
  <c r="V194" i="1"/>
  <c r="CP194" i="1"/>
  <c r="BJ194" i="1"/>
  <c r="AD194" i="1"/>
  <c r="DL195" i="1" l="1"/>
  <c r="DD195" i="1"/>
  <c r="CV195" i="1"/>
  <c r="CN195" i="1"/>
  <c r="CF195" i="1"/>
  <c r="BX195" i="1"/>
  <c r="BP195" i="1"/>
  <c r="BJ195" i="1"/>
  <c r="BB195" i="1"/>
  <c r="AT195" i="1"/>
  <c r="AL195" i="1"/>
  <c r="AD195" i="1"/>
  <c r="V195" i="1"/>
  <c r="D196" i="1"/>
  <c r="DJ195" i="1"/>
  <c r="DB195" i="1"/>
  <c r="CT195" i="1"/>
  <c r="CL195" i="1"/>
  <c r="CD195" i="1"/>
  <c r="BV195" i="1"/>
  <c r="BN195" i="1"/>
  <c r="BH195" i="1"/>
  <c r="AZ195" i="1"/>
  <c r="AR195" i="1"/>
  <c r="AJ195" i="1"/>
  <c r="AB195" i="1"/>
  <c r="T195" i="1"/>
  <c r="DN195" i="1"/>
  <c r="DF195" i="1"/>
  <c r="CX195" i="1"/>
  <c r="CP195" i="1"/>
  <c r="CH195" i="1"/>
  <c r="BZ195" i="1"/>
  <c r="BR195" i="1"/>
  <c r="BD195" i="1"/>
  <c r="AV195" i="1"/>
  <c r="AN195" i="1"/>
  <c r="AF195" i="1"/>
  <c r="X195" i="1"/>
  <c r="P195" i="1"/>
  <c r="CZ195" i="1"/>
  <c r="BT195" i="1"/>
  <c r="AX195" i="1"/>
  <c r="R195" i="1"/>
  <c r="CR195" i="1"/>
  <c r="BL195" i="1"/>
  <c r="AP195" i="1"/>
  <c r="DH195" i="1"/>
  <c r="CB195" i="1"/>
  <c r="BF195" i="1"/>
  <c r="Z195" i="1"/>
  <c r="CJ195" i="1"/>
  <c r="AH195" i="1"/>
  <c r="DP195" i="1"/>
  <c r="DR194" i="1"/>
  <c r="DR195" i="1" l="1"/>
  <c r="DN196" i="1"/>
  <c r="DF196" i="1"/>
  <c r="CX196" i="1"/>
  <c r="CP196" i="1"/>
  <c r="CH196" i="1"/>
  <c r="BZ196" i="1"/>
  <c r="BR196" i="1"/>
  <c r="BD196" i="1"/>
  <c r="AV196" i="1"/>
  <c r="AN196" i="1"/>
  <c r="AF196" i="1"/>
  <c r="X196" i="1"/>
  <c r="P196" i="1"/>
  <c r="DL196" i="1"/>
  <c r="DD196" i="1"/>
  <c r="CV196" i="1"/>
  <c r="CN196" i="1"/>
  <c r="CF196" i="1"/>
  <c r="BX196" i="1"/>
  <c r="BP196" i="1"/>
  <c r="BJ196" i="1"/>
  <c r="BB196" i="1"/>
  <c r="AT196" i="1"/>
  <c r="AL196" i="1"/>
  <c r="AD196" i="1"/>
  <c r="V196" i="1"/>
  <c r="DP196" i="1"/>
  <c r="DH196" i="1"/>
  <c r="CZ196" i="1"/>
  <c r="CR196" i="1"/>
  <c r="CJ196" i="1"/>
  <c r="CB196" i="1"/>
  <c r="BT196" i="1"/>
  <c r="BF196" i="1"/>
  <c r="AX196" i="1"/>
  <c r="AP196" i="1"/>
  <c r="AH196" i="1"/>
  <c r="Z196" i="1"/>
  <c r="R196" i="1"/>
  <c r="D197" i="1"/>
  <c r="CT196" i="1"/>
  <c r="BN196" i="1"/>
  <c r="AR196" i="1"/>
  <c r="CL196" i="1"/>
  <c r="AJ196" i="1"/>
  <c r="DJ196" i="1"/>
  <c r="DB196" i="1"/>
  <c r="BV196" i="1"/>
  <c r="AZ196" i="1"/>
  <c r="T196" i="1"/>
  <c r="BH196" i="1"/>
  <c r="AB196" i="1"/>
  <c r="CD196" i="1"/>
  <c r="BL196" i="1"/>
  <c r="DR196" i="1" l="1"/>
  <c r="D198" i="1"/>
  <c r="DJ197" i="1"/>
  <c r="DB197" i="1"/>
  <c r="CT197" i="1"/>
  <c r="CL197" i="1"/>
  <c r="CD197" i="1"/>
  <c r="BV197" i="1"/>
  <c r="BN197" i="1"/>
  <c r="BF197" i="1"/>
  <c r="AX197" i="1"/>
  <c r="AP197" i="1"/>
  <c r="AH197" i="1"/>
  <c r="Z197" i="1"/>
  <c r="R197" i="1"/>
  <c r="DP197" i="1"/>
  <c r="DH197" i="1"/>
  <c r="CZ197" i="1"/>
  <c r="CR197" i="1"/>
  <c r="CJ197" i="1"/>
  <c r="CB197" i="1"/>
  <c r="BT197" i="1"/>
  <c r="BL197" i="1"/>
  <c r="BD197" i="1"/>
  <c r="AV197" i="1"/>
  <c r="AN197" i="1"/>
  <c r="AF197" i="1"/>
  <c r="X197" i="1"/>
  <c r="P197" i="1"/>
  <c r="DL197" i="1"/>
  <c r="DD197" i="1"/>
  <c r="CV197" i="1"/>
  <c r="CN197" i="1"/>
  <c r="CF197" i="1"/>
  <c r="BX197" i="1"/>
  <c r="BP197" i="1"/>
  <c r="BH197" i="1"/>
  <c r="AZ197" i="1"/>
  <c r="AR197" i="1"/>
  <c r="AJ197" i="1"/>
  <c r="AB197" i="1"/>
  <c r="T197" i="1"/>
  <c r="DF197" i="1"/>
  <c r="BZ197" i="1"/>
  <c r="AT197" i="1"/>
  <c r="CX197" i="1"/>
  <c r="BR197" i="1"/>
  <c r="AL197" i="1"/>
  <c r="CP197" i="1"/>
  <c r="BJ197" i="1"/>
  <c r="AD197" i="1"/>
  <c r="DN197" i="1"/>
  <c r="CH197" i="1"/>
  <c r="BB197" i="1"/>
  <c r="V197" i="1"/>
  <c r="DL198" i="1" l="1"/>
  <c r="DD198" i="1"/>
  <c r="CV198" i="1"/>
  <c r="CN198" i="1"/>
  <c r="CF198" i="1"/>
  <c r="BX198" i="1"/>
  <c r="BP198" i="1"/>
  <c r="BJ198" i="1"/>
  <c r="BB198" i="1"/>
  <c r="AT198" i="1"/>
  <c r="AL198" i="1"/>
  <c r="AD198" i="1"/>
  <c r="V198" i="1"/>
  <c r="D199" i="1"/>
  <c r="DJ198" i="1"/>
  <c r="DB198" i="1"/>
  <c r="CT198" i="1"/>
  <c r="CL198" i="1"/>
  <c r="CD198" i="1"/>
  <c r="BV198" i="1"/>
  <c r="BN198" i="1"/>
  <c r="BH198" i="1"/>
  <c r="AZ198" i="1"/>
  <c r="AR198" i="1"/>
  <c r="AJ198" i="1"/>
  <c r="AB198" i="1"/>
  <c r="T198" i="1"/>
  <c r="DN198" i="1"/>
  <c r="DF198" i="1"/>
  <c r="CX198" i="1"/>
  <c r="CP198" i="1"/>
  <c r="CH198" i="1"/>
  <c r="BZ198" i="1"/>
  <c r="BR198" i="1"/>
  <c r="BD198" i="1"/>
  <c r="AV198" i="1"/>
  <c r="AN198" i="1"/>
  <c r="AF198" i="1"/>
  <c r="X198" i="1"/>
  <c r="P198" i="1"/>
  <c r="CZ198" i="1"/>
  <c r="BT198" i="1"/>
  <c r="AX198" i="1"/>
  <c r="R198" i="1"/>
  <c r="CR198" i="1"/>
  <c r="BL198" i="1"/>
  <c r="AP198" i="1"/>
  <c r="DP198" i="1"/>
  <c r="CJ198" i="1"/>
  <c r="AH198" i="1"/>
  <c r="DH198" i="1"/>
  <c r="CB198" i="1"/>
  <c r="BF198" i="1"/>
  <c r="Z198" i="1"/>
  <c r="DR197" i="1"/>
  <c r="DR198" i="1" l="1"/>
  <c r="DN199" i="1"/>
  <c r="DN191" i="1" s="1"/>
  <c r="DF199" i="1"/>
  <c r="DF191" i="1" s="1"/>
  <c r="CX199" i="1"/>
  <c r="CX191" i="1" s="1"/>
  <c r="CP199" i="1"/>
  <c r="CP191" i="1" s="1"/>
  <c r="CH199" i="1"/>
  <c r="CH191" i="1" s="1"/>
  <c r="BZ199" i="1"/>
  <c r="BZ191" i="1" s="1"/>
  <c r="BR199" i="1"/>
  <c r="BR191" i="1" s="1"/>
  <c r="BD199" i="1"/>
  <c r="BD191" i="1" s="1"/>
  <c r="AV199" i="1"/>
  <c r="AV191" i="1" s="1"/>
  <c r="AN199" i="1"/>
  <c r="AN191" i="1" s="1"/>
  <c r="AF199" i="1"/>
  <c r="AF191" i="1" s="1"/>
  <c r="X199" i="1"/>
  <c r="X191" i="1" s="1"/>
  <c r="P199" i="1"/>
  <c r="DL199" i="1"/>
  <c r="DL191" i="1" s="1"/>
  <c r="DD199" i="1"/>
  <c r="DD191" i="1" s="1"/>
  <c r="CV199" i="1"/>
  <c r="CV191" i="1" s="1"/>
  <c r="CN199" i="1"/>
  <c r="CN191" i="1" s="1"/>
  <c r="CF199" i="1"/>
  <c r="CF191" i="1" s="1"/>
  <c r="BX199" i="1"/>
  <c r="BX191" i="1" s="1"/>
  <c r="BP199" i="1"/>
  <c r="BP191" i="1" s="1"/>
  <c r="BJ199" i="1"/>
  <c r="BJ191" i="1" s="1"/>
  <c r="BB199" i="1"/>
  <c r="BB191" i="1" s="1"/>
  <c r="AT199" i="1"/>
  <c r="AT191" i="1" s="1"/>
  <c r="AL199" i="1"/>
  <c r="AL191" i="1" s="1"/>
  <c r="AD199" i="1"/>
  <c r="AD191" i="1" s="1"/>
  <c r="V199" i="1"/>
  <c r="V191" i="1" s="1"/>
  <c r="DP199" i="1"/>
  <c r="DP191" i="1" s="1"/>
  <c r="DH199" i="1"/>
  <c r="DH191" i="1" s="1"/>
  <c r="CZ199" i="1"/>
  <c r="CZ191" i="1" s="1"/>
  <c r="CR199" i="1"/>
  <c r="CR191" i="1" s="1"/>
  <c r="CJ199" i="1"/>
  <c r="CJ191" i="1" s="1"/>
  <c r="CB199" i="1"/>
  <c r="CB191" i="1" s="1"/>
  <c r="BT199" i="1"/>
  <c r="BT191" i="1" s="1"/>
  <c r="BF199" i="1"/>
  <c r="BF191" i="1" s="1"/>
  <c r="AX199" i="1"/>
  <c r="AX191" i="1" s="1"/>
  <c r="AP199" i="1"/>
  <c r="AP191" i="1" s="1"/>
  <c r="AH199" i="1"/>
  <c r="AH191" i="1" s="1"/>
  <c r="Z199" i="1"/>
  <c r="Z191" i="1" s="1"/>
  <c r="R199" i="1"/>
  <c r="R191" i="1" s="1"/>
  <c r="D200" i="1"/>
  <c r="D201" i="1" s="1"/>
  <c r="CT199" i="1"/>
  <c r="CT191" i="1" s="1"/>
  <c r="BN199" i="1"/>
  <c r="BN191" i="1" s="1"/>
  <c r="AR199" i="1"/>
  <c r="AR191" i="1" s="1"/>
  <c r="CL199" i="1"/>
  <c r="CL191" i="1" s="1"/>
  <c r="AJ199" i="1"/>
  <c r="AJ191" i="1" s="1"/>
  <c r="DJ199" i="1"/>
  <c r="DJ191" i="1" s="1"/>
  <c r="CD199" i="1"/>
  <c r="CD191" i="1" s="1"/>
  <c r="BH199" i="1"/>
  <c r="BH191" i="1" s="1"/>
  <c r="AB199" i="1"/>
  <c r="AB191" i="1" s="1"/>
  <c r="DB199" i="1"/>
  <c r="DB191" i="1" s="1"/>
  <c r="BV199" i="1"/>
  <c r="BV191" i="1" s="1"/>
  <c r="AZ199" i="1"/>
  <c r="AZ191" i="1" s="1"/>
  <c r="T199" i="1"/>
  <c r="T191" i="1" s="1"/>
  <c r="BL199" i="1"/>
  <c r="BL191" i="1" s="1"/>
  <c r="DR199" i="1" l="1"/>
  <c r="DR191" i="1" s="1"/>
  <c r="DN201" i="1"/>
  <c r="DF201" i="1"/>
  <c r="CX201" i="1"/>
  <c r="CP201" i="1"/>
  <c r="CH201" i="1"/>
  <c r="BZ201" i="1"/>
  <c r="BR201" i="1"/>
  <c r="BJ201" i="1"/>
  <c r="BB201" i="1"/>
  <c r="AT201" i="1"/>
  <c r="AL201" i="1"/>
  <c r="AD201" i="1"/>
  <c r="V201" i="1"/>
  <c r="DL201" i="1"/>
  <c r="DD201" i="1"/>
  <c r="CV201" i="1"/>
  <c r="CN201" i="1"/>
  <c r="CF201" i="1"/>
  <c r="BX201" i="1"/>
  <c r="BP201" i="1"/>
  <c r="BH201" i="1"/>
  <c r="AZ201" i="1"/>
  <c r="AR201" i="1"/>
  <c r="AJ201" i="1"/>
  <c r="AB201" i="1"/>
  <c r="T201" i="1"/>
  <c r="DP201" i="1"/>
  <c r="DH201" i="1"/>
  <c r="CZ201" i="1"/>
  <c r="CR201" i="1"/>
  <c r="CJ201" i="1"/>
  <c r="CB201" i="1"/>
  <c r="BT201" i="1"/>
  <c r="BL201" i="1"/>
  <c r="BD201" i="1"/>
  <c r="AV201" i="1"/>
  <c r="AN201" i="1"/>
  <c r="AF201" i="1"/>
  <c r="X201" i="1"/>
  <c r="P201" i="1"/>
  <c r="CL201" i="1"/>
  <c r="BF201" i="1"/>
  <c r="Z201" i="1"/>
  <c r="DJ201" i="1"/>
  <c r="CD201" i="1"/>
  <c r="AX201" i="1"/>
  <c r="R201" i="1"/>
  <c r="DB201" i="1"/>
  <c r="BV201" i="1"/>
  <c r="AP201" i="1"/>
  <c r="D202" i="1"/>
  <c r="CT201" i="1"/>
  <c r="BN201" i="1"/>
  <c r="AH201" i="1"/>
  <c r="P191" i="1"/>
  <c r="DR201" i="1" l="1"/>
  <c r="D203" i="1"/>
  <c r="DJ202" i="1"/>
  <c r="DB202" i="1"/>
  <c r="CT202" i="1"/>
  <c r="CL202" i="1"/>
  <c r="CD202" i="1"/>
  <c r="BV202" i="1"/>
  <c r="BN202" i="1"/>
  <c r="BF202" i="1"/>
  <c r="AX202" i="1"/>
  <c r="AP202" i="1"/>
  <c r="AH202" i="1"/>
  <c r="Z202" i="1"/>
  <c r="R202" i="1"/>
  <c r="DP202" i="1"/>
  <c r="DH202" i="1"/>
  <c r="CZ202" i="1"/>
  <c r="CR202" i="1"/>
  <c r="CJ202" i="1"/>
  <c r="CB202" i="1"/>
  <c r="BT202" i="1"/>
  <c r="BL202" i="1"/>
  <c r="BD202" i="1"/>
  <c r="AV202" i="1"/>
  <c r="AN202" i="1"/>
  <c r="AF202" i="1"/>
  <c r="X202" i="1"/>
  <c r="P202" i="1"/>
  <c r="DL202" i="1"/>
  <c r="DD202" i="1"/>
  <c r="CV202" i="1"/>
  <c r="CN202" i="1"/>
  <c r="CF202" i="1"/>
  <c r="BX202" i="1"/>
  <c r="BP202" i="1"/>
  <c r="BH202" i="1"/>
  <c r="AZ202" i="1"/>
  <c r="AR202" i="1"/>
  <c r="AJ202" i="1"/>
  <c r="AB202" i="1"/>
  <c r="T202" i="1"/>
  <c r="CX202" i="1"/>
  <c r="BR202" i="1"/>
  <c r="AL202" i="1"/>
  <c r="CP202" i="1"/>
  <c r="BJ202" i="1"/>
  <c r="AD202" i="1"/>
  <c r="DN202" i="1"/>
  <c r="CH202" i="1"/>
  <c r="BB202" i="1"/>
  <c r="V202" i="1"/>
  <c r="DF202" i="1"/>
  <c r="BZ202" i="1"/>
  <c r="AT202" i="1"/>
  <c r="DN203" i="1" l="1"/>
  <c r="DF203" i="1"/>
  <c r="CX203" i="1"/>
  <c r="CP203" i="1"/>
  <c r="CH203" i="1"/>
  <c r="BZ203" i="1"/>
  <c r="BR203" i="1"/>
  <c r="BJ203" i="1"/>
  <c r="BB203" i="1"/>
  <c r="AT203" i="1"/>
  <c r="AL203" i="1"/>
  <c r="AD203" i="1"/>
  <c r="V203" i="1"/>
  <c r="DL203" i="1"/>
  <c r="DD203" i="1"/>
  <c r="CV203" i="1"/>
  <c r="CN203" i="1"/>
  <c r="CF203" i="1"/>
  <c r="BX203" i="1"/>
  <c r="BP203" i="1"/>
  <c r="BH203" i="1"/>
  <c r="AZ203" i="1"/>
  <c r="AR203" i="1"/>
  <c r="AJ203" i="1"/>
  <c r="AB203" i="1"/>
  <c r="T203" i="1"/>
  <c r="DP203" i="1"/>
  <c r="DH203" i="1"/>
  <c r="CZ203" i="1"/>
  <c r="CR203" i="1"/>
  <c r="CJ203" i="1"/>
  <c r="CB203" i="1"/>
  <c r="BT203" i="1"/>
  <c r="BL203" i="1"/>
  <c r="BD203" i="1"/>
  <c r="AV203" i="1"/>
  <c r="AN203" i="1"/>
  <c r="AF203" i="1"/>
  <c r="X203" i="1"/>
  <c r="P203" i="1"/>
  <c r="DB203" i="1"/>
  <c r="BV203" i="1"/>
  <c r="AP203" i="1"/>
  <c r="D204" i="1"/>
  <c r="CT203" i="1"/>
  <c r="BN203" i="1"/>
  <c r="AH203" i="1"/>
  <c r="CL203" i="1"/>
  <c r="BF203" i="1"/>
  <c r="Z203" i="1"/>
  <c r="DJ203" i="1"/>
  <c r="CD203" i="1"/>
  <c r="AX203" i="1"/>
  <c r="R203" i="1"/>
  <c r="DR202" i="1"/>
  <c r="D205" i="1" l="1"/>
  <c r="D206" i="1" s="1"/>
  <c r="DJ204" i="1"/>
  <c r="DJ200" i="1" s="1"/>
  <c r="DB204" i="1"/>
  <c r="DB200" i="1" s="1"/>
  <c r="CT204" i="1"/>
  <c r="CT200" i="1" s="1"/>
  <c r="CL204" i="1"/>
  <c r="CL200" i="1" s="1"/>
  <c r="CD204" i="1"/>
  <c r="CD200" i="1" s="1"/>
  <c r="BV204" i="1"/>
  <c r="BV200" i="1" s="1"/>
  <c r="BN204" i="1"/>
  <c r="BN200" i="1" s="1"/>
  <c r="BF204" i="1"/>
  <c r="BF200" i="1" s="1"/>
  <c r="AX204" i="1"/>
  <c r="AX200" i="1" s="1"/>
  <c r="AP204" i="1"/>
  <c r="AH204" i="1"/>
  <c r="Z204" i="1"/>
  <c r="R204" i="1"/>
  <c r="R200" i="1" s="1"/>
  <c r="DP204" i="1"/>
  <c r="DH204" i="1"/>
  <c r="DH200" i="1" s="1"/>
  <c r="CZ204" i="1"/>
  <c r="CZ200" i="1" s="1"/>
  <c r="CR204" i="1"/>
  <c r="CR200" i="1" s="1"/>
  <c r="CJ204" i="1"/>
  <c r="CB204" i="1"/>
  <c r="CB200" i="1" s="1"/>
  <c r="BT204" i="1"/>
  <c r="BT200" i="1" s="1"/>
  <c r="BL204" i="1"/>
  <c r="BL200" i="1" s="1"/>
  <c r="BD204" i="1"/>
  <c r="AV204" i="1"/>
  <c r="AV200" i="1" s="1"/>
  <c r="AN204" i="1"/>
  <c r="AN200" i="1" s="1"/>
  <c r="AF204" i="1"/>
  <c r="AF200" i="1" s="1"/>
  <c r="X204" i="1"/>
  <c r="P204" i="1"/>
  <c r="P200" i="1" s="1"/>
  <c r="DL204" i="1"/>
  <c r="DD204" i="1"/>
  <c r="DD200" i="1" s="1"/>
  <c r="CV204" i="1"/>
  <c r="CV200" i="1" s="1"/>
  <c r="CN204" i="1"/>
  <c r="CN200" i="1" s="1"/>
  <c r="CF204" i="1"/>
  <c r="BX204" i="1"/>
  <c r="BX200" i="1" s="1"/>
  <c r="BP204" i="1"/>
  <c r="BP200" i="1" s="1"/>
  <c r="BH204" i="1"/>
  <c r="BH200" i="1" s="1"/>
  <c r="AZ204" i="1"/>
  <c r="AR204" i="1"/>
  <c r="AJ204" i="1"/>
  <c r="AJ200" i="1" s="1"/>
  <c r="AB204" i="1"/>
  <c r="AB200" i="1" s="1"/>
  <c r="T204" i="1"/>
  <c r="DN204" i="1"/>
  <c r="DN200" i="1" s="1"/>
  <c r="CH204" i="1"/>
  <c r="CH200" i="1" s="1"/>
  <c r="BB204" i="1"/>
  <c r="BB200" i="1" s="1"/>
  <c r="V204" i="1"/>
  <c r="V200" i="1" s="1"/>
  <c r="DF204" i="1"/>
  <c r="DF200" i="1" s="1"/>
  <c r="BZ204" i="1"/>
  <c r="AT204" i="1"/>
  <c r="AT200" i="1" s="1"/>
  <c r="CX204" i="1"/>
  <c r="BR204" i="1"/>
  <c r="AL204" i="1"/>
  <c r="CP204" i="1"/>
  <c r="CP200" i="1" s="1"/>
  <c r="BJ204" i="1"/>
  <c r="BJ200" i="1" s="1"/>
  <c r="AD204" i="1"/>
  <c r="AD200" i="1" s="1"/>
  <c r="DR203" i="1"/>
  <c r="AH200" i="1"/>
  <c r="AP200" i="1"/>
  <c r="X200" i="1"/>
  <c r="BD200" i="1"/>
  <c r="CJ200" i="1"/>
  <c r="DP200" i="1"/>
  <c r="AR200" i="1"/>
  <c r="AL200" i="1"/>
  <c r="BR200" i="1"/>
  <c r="CX200" i="1"/>
  <c r="Z200" i="1"/>
  <c r="T200" i="1"/>
  <c r="AZ200" i="1"/>
  <c r="CF200" i="1"/>
  <c r="DL200" i="1"/>
  <c r="BZ200" i="1"/>
  <c r="D207" i="1" l="1"/>
  <c r="DJ206" i="1"/>
  <c r="DB206" i="1"/>
  <c r="CT206" i="1"/>
  <c r="CL206" i="1"/>
  <c r="CD206" i="1"/>
  <c r="BV206" i="1"/>
  <c r="BN206" i="1"/>
  <c r="BF206" i="1"/>
  <c r="AX206" i="1"/>
  <c r="AP206" i="1"/>
  <c r="AH206" i="1"/>
  <c r="Z206" i="1"/>
  <c r="R206" i="1"/>
  <c r="DP206" i="1"/>
  <c r="DH206" i="1"/>
  <c r="CZ206" i="1"/>
  <c r="CR206" i="1"/>
  <c r="CJ206" i="1"/>
  <c r="CB206" i="1"/>
  <c r="BT206" i="1"/>
  <c r="BL206" i="1"/>
  <c r="BD206" i="1"/>
  <c r="AV206" i="1"/>
  <c r="AN206" i="1"/>
  <c r="AF206" i="1"/>
  <c r="X206" i="1"/>
  <c r="P206" i="1"/>
  <c r="DL206" i="1"/>
  <c r="DD206" i="1"/>
  <c r="CV206" i="1"/>
  <c r="CN206" i="1"/>
  <c r="CF206" i="1"/>
  <c r="BX206" i="1"/>
  <c r="BP206" i="1"/>
  <c r="BH206" i="1"/>
  <c r="AZ206" i="1"/>
  <c r="AR206" i="1"/>
  <c r="AJ206" i="1"/>
  <c r="AB206" i="1"/>
  <c r="T206" i="1"/>
  <c r="CX206" i="1"/>
  <c r="BR206" i="1"/>
  <c r="AL206" i="1"/>
  <c r="CP206" i="1"/>
  <c r="BJ206" i="1"/>
  <c r="AD206" i="1"/>
  <c r="DN206" i="1"/>
  <c r="CH206" i="1"/>
  <c r="BB206" i="1"/>
  <c r="V206" i="1"/>
  <c r="DF206" i="1"/>
  <c r="BZ206" i="1"/>
  <c r="AT206" i="1"/>
  <c r="DR204" i="1"/>
  <c r="DR200" i="1" s="1"/>
  <c r="DN207" i="1" l="1"/>
  <c r="DF207" i="1"/>
  <c r="CX207" i="1"/>
  <c r="CP207" i="1"/>
  <c r="CH207" i="1"/>
  <c r="BZ207" i="1"/>
  <c r="BR207" i="1"/>
  <c r="BJ207" i="1"/>
  <c r="BB207" i="1"/>
  <c r="AT207" i="1"/>
  <c r="AL207" i="1"/>
  <c r="AD207" i="1"/>
  <c r="V207" i="1"/>
  <c r="DL207" i="1"/>
  <c r="DD207" i="1"/>
  <c r="CV207" i="1"/>
  <c r="CN207" i="1"/>
  <c r="CF207" i="1"/>
  <c r="BX207" i="1"/>
  <c r="BP207" i="1"/>
  <c r="BH207" i="1"/>
  <c r="AZ207" i="1"/>
  <c r="AR207" i="1"/>
  <c r="AJ207" i="1"/>
  <c r="AB207" i="1"/>
  <c r="T207" i="1"/>
  <c r="D208" i="1"/>
  <c r="DP207" i="1"/>
  <c r="DH207" i="1"/>
  <c r="CZ207" i="1"/>
  <c r="CR207" i="1"/>
  <c r="CJ207" i="1"/>
  <c r="CB207" i="1"/>
  <c r="BT207" i="1"/>
  <c r="BL207" i="1"/>
  <c r="BD207" i="1"/>
  <c r="AV207" i="1"/>
  <c r="AN207" i="1"/>
  <c r="AF207" i="1"/>
  <c r="X207" i="1"/>
  <c r="P207" i="1"/>
  <c r="DB207" i="1"/>
  <c r="BV207" i="1"/>
  <c r="AP207" i="1"/>
  <c r="CT207" i="1"/>
  <c r="BN207" i="1"/>
  <c r="AH207" i="1"/>
  <c r="CL207" i="1"/>
  <c r="BF207" i="1"/>
  <c r="Z207" i="1"/>
  <c r="DJ207" i="1"/>
  <c r="CD207" i="1"/>
  <c r="AX207" i="1"/>
  <c r="R207" i="1"/>
  <c r="DR206" i="1"/>
  <c r="DR207" i="1" l="1"/>
  <c r="DP208" i="1"/>
  <c r="DH208" i="1"/>
  <c r="CZ208" i="1"/>
  <c r="CR208" i="1"/>
  <c r="CJ208" i="1"/>
  <c r="CB208" i="1"/>
  <c r="BT208" i="1"/>
  <c r="BL208" i="1"/>
  <c r="BD208" i="1"/>
  <c r="AV208" i="1"/>
  <c r="AN208" i="1"/>
  <c r="AF208" i="1"/>
  <c r="X208" i="1"/>
  <c r="P208" i="1"/>
  <c r="DN208" i="1"/>
  <c r="DF208" i="1"/>
  <c r="CX208" i="1"/>
  <c r="CP208" i="1"/>
  <c r="CH208" i="1"/>
  <c r="BZ208" i="1"/>
  <c r="BR208" i="1"/>
  <c r="BJ208" i="1"/>
  <c r="BB208" i="1"/>
  <c r="AT208" i="1"/>
  <c r="AL208" i="1"/>
  <c r="AD208" i="1"/>
  <c r="D209" i="1"/>
  <c r="DJ208" i="1"/>
  <c r="DB208" i="1"/>
  <c r="CT208" i="1"/>
  <c r="CL208" i="1"/>
  <c r="DL208" i="1"/>
  <c r="CF208" i="1"/>
  <c r="BP208" i="1"/>
  <c r="AZ208" i="1"/>
  <c r="AJ208" i="1"/>
  <c r="V208" i="1"/>
  <c r="DD208" i="1"/>
  <c r="CD208" i="1"/>
  <c r="BN208" i="1"/>
  <c r="AX208" i="1"/>
  <c r="AH208" i="1"/>
  <c r="T208" i="1"/>
  <c r="CN208" i="1"/>
  <c r="BV208" i="1"/>
  <c r="BF208" i="1"/>
  <c r="AP208" i="1"/>
  <c r="Z208" i="1"/>
  <c r="CV208" i="1"/>
  <c r="AB208" i="1"/>
  <c r="BX208" i="1"/>
  <c r="R208" i="1"/>
  <c r="BH208" i="1"/>
  <c r="AR208" i="1"/>
  <c r="D210" i="1" l="1"/>
  <c r="DJ209" i="1"/>
  <c r="DB209" i="1"/>
  <c r="CT209" i="1"/>
  <c r="CL209" i="1"/>
  <c r="CD209" i="1"/>
  <c r="BV209" i="1"/>
  <c r="BN209" i="1"/>
  <c r="BH209" i="1"/>
  <c r="AZ209" i="1"/>
  <c r="AR209" i="1"/>
  <c r="AJ209" i="1"/>
  <c r="AB209" i="1"/>
  <c r="T209" i="1"/>
  <c r="DP209" i="1"/>
  <c r="DH209" i="1"/>
  <c r="CZ209" i="1"/>
  <c r="CR209" i="1"/>
  <c r="CJ209" i="1"/>
  <c r="CB209" i="1"/>
  <c r="BT209" i="1"/>
  <c r="BF209" i="1"/>
  <c r="AX209" i="1"/>
  <c r="AP209" i="1"/>
  <c r="AH209" i="1"/>
  <c r="Z209" i="1"/>
  <c r="R209" i="1"/>
  <c r="DL209" i="1"/>
  <c r="DD209" i="1"/>
  <c r="CV209" i="1"/>
  <c r="CN209" i="1"/>
  <c r="CF209" i="1"/>
  <c r="BX209" i="1"/>
  <c r="BP209" i="1"/>
  <c r="BJ209" i="1"/>
  <c r="BB209" i="1"/>
  <c r="AT209" i="1"/>
  <c r="AL209" i="1"/>
  <c r="AD209" i="1"/>
  <c r="V209" i="1"/>
  <c r="DN209" i="1"/>
  <c r="CH209" i="1"/>
  <c r="BD209" i="1"/>
  <c r="X209" i="1"/>
  <c r="DF209" i="1"/>
  <c r="BZ209" i="1"/>
  <c r="AV209" i="1"/>
  <c r="P209" i="1"/>
  <c r="CP209" i="1"/>
  <c r="AF209" i="1"/>
  <c r="AN209" i="1"/>
  <c r="CX209" i="1"/>
  <c r="BR209" i="1"/>
  <c r="BL209" i="1"/>
  <c r="DR208" i="1"/>
  <c r="DL210" i="1" l="1"/>
  <c r="DD210" i="1"/>
  <c r="CV210" i="1"/>
  <c r="CN210" i="1"/>
  <c r="CF210" i="1"/>
  <c r="BX210" i="1"/>
  <c r="BP210" i="1"/>
  <c r="BJ210" i="1"/>
  <c r="BB210" i="1"/>
  <c r="AT210" i="1"/>
  <c r="AL210" i="1"/>
  <c r="AD210" i="1"/>
  <c r="V210" i="1"/>
  <c r="D211" i="1"/>
  <c r="DJ210" i="1"/>
  <c r="DB210" i="1"/>
  <c r="CT210" i="1"/>
  <c r="CL210" i="1"/>
  <c r="CD210" i="1"/>
  <c r="BV210" i="1"/>
  <c r="BN210" i="1"/>
  <c r="BH210" i="1"/>
  <c r="AZ210" i="1"/>
  <c r="AR210" i="1"/>
  <c r="AJ210" i="1"/>
  <c r="AB210" i="1"/>
  <c r="T210" i="1"/>
  <c r="DN210" i="1"/>
  <c r="DF210" i="1"/>
  <c r="CX210" i="1"/>
  <c r="CP210" i="1"/>
  <c r="CH210" i="1"/>
  <c r="BZ210" i="1"/>
  <c r="BR210" i="1"/>
  <c r="BD210" i="1"/>
  <c r="AV210" i="1"/>
  <c r="AN210" i="1"/>
  <c r="AF210" i="1"/>
  <c r="X210" i="1"/>
  <c r="P210" i="1"/>
  <c r="DP210" i="1"/>
  <c r="CJ210" i="1"/>
  <c r="AH210" i="1"/>
  <c r="DH210" i="1"/>
  <c r="CB210" i="1"/>
  <c r="BF210" i="1"/>
  <c r="Z210" i="1"/>
  <c r="CR210" i="1"/>
  <c r="BL210" i="1"/>
  <c r="AP210" i="1"/>
  <c r="AX210" i="1"/>
  <c r="CZ210" i="1"/>
  <c r="R210" i="1"/>
  <c r="BT210" i="1"/>
  <c r="DR209" i="1"/>
  <c r="DP211" i="1" l="1"/>
  <c r="DH211" i="1"/>
  <c r="CZ211" i="1"/>
  <c r="CZ205" i="1" s="1"/>
  <c r="CR211" i="1"/>
  <c r="CJ211" i="1"/>
  <c r="CJ205" i="1" s="1"/>
  <c r="CB211" i="1"/>
  <c r="BT211" i="1"/>
  <c r="BT205" i="1" s="1"/>
  <c r="BL211" i="1"/>
  <c r="BD211" i="1"/>
  <c r="BD205" i="1" s="1"/>
  <c r="AV211" i="1"/>
  <c r="AN211" i="1"/>
  <c r="AN205" i="1" s="1"/>
  <c r="AF211" i="1"/>
  <c r="AF205" i="1" s="1"/>
  <c r="X211" i="1"/>
  <c r="X205" i="1" s="1"/>
  <c r="P211" i="1"/>
  <c r="DN211" i="1"/>
  <c r="DN205" i="1" s="1"/>
  <c r="DF211" i="1"/>
  <c r="DF205" i="1" s="1"/>
  <c r="CX211" i="1"/>
  <c r="CX205" i="1" s="1"/>
  <c r="CP211" i="1"/>
  <c r="CP205" i="1" s="1"/>
  <c r="CH211" i="1"/>
  <c r="CH205" i="1" s="1"/>
  <c r="BZ211" i="1"/>
  <c r="BZ205" i="1" s="1"/>
  <c r="BR211" i="1"/>
  <c r="BR205" i="1" s="1"/>
  <c r="BJ211" i="1"/>
  <c r="BB211" i="1"/>
  <c r="BB205" i="1" s="1"/>
  <c r="AT211" i="1"/>
  <c r="AT205" i="1" s="1"/>
  <c r="AL211" i="1"/>
  <c r="AL205" i="1" s="1"/>
  <c r="AD211" i="1"/>
  <c r="V211" i="1"/>
  <c r="V205" i="1" s="1"/>
  <c r="D212" i="1"/>
  <c r="D213" i="1" s="1"/>
  <c r="DJ211" i="1"/>
  <c r="DJ205" i="1" s="1"/>
  <c r="DB211" i="1"/>
  <c r="CT211" i="1"/>
  <c r="CT205" i="1" s="1"/>
  <c r="CL211" i="1"/>
  <c r="CL205" i="1" s="1"/>
  <c r="CD211" i="1"/>
  <c r="CD205" i="1" s="1"/>
  <c r="BV211" i="1"/>
  <c r="BN211" i="1"/>
  <c r="BN205" i="1" s="1"/>
  <c r="BF211" i="1"/>
  <c r="BF205" i="1" s="1"/>
  <c r="AX211" i="1"/>
  <c r="AX205" i="1" s="1"/>
  <c r="AP211" i="1"/>
  <c r="AP205" i="1" s="1"/>
  <c r="AH211" i="1"/>
  <c r="AH205" i="1" s="1"/>
  <c r="Z211" i="1"/>
  <c r="Z205" i="1" s="1"/>
  <c r="R211" i="1"/>
  <c r="R205" i="1" s="1"/>
  <c r="CN211" i="1"/>
  <c r="BH211" i="1"/>
  <c r="BH205" i="1" s="1"/>
  <c r="AB211" i="1"/>
  <c r="AB205" i="1" s="1"/>
  <c r="DL211" i="1"/>
  <c r="DL205" i="1" s="1"/>
  <c r="CF211" i="1"/>
  <c r="CF205" i="1" s="1"/>
  <c r="AZ211" i="1"/>
  <c r="AZ205" i="1" s="1"/>
  <c r="T211" i="1"/>
  <c r="T205" i="1" s="1"/>
  <c r="CV211" i="1"/>
  <c r="CV205" i="1" s="1"/>
  <c r="BP211" i="1"/>
  <c r="BP205" i="1" s="1"/>
  <c r="AJ211" i="1"/>
  <c r="AJ205" i="1" s="1"/>
  <c r="DD211" i="1"/>
  <c r="DD205" i="1" s="1"/>
  <c r="BX211" i="1"/>
  <c r="BX205" i="1" s="1"/>
  <c r="AR211" i="1"/>
  <c r="BL205" i="1"/>
  <c r="CB205" i="1"/>
  <c r="DP205" i="1"/>
  <c r="CR205" i="1"/>
  <c r="DH205" i="1"/>
  <c r="DR210" i="1"/>
  <c r="P205" i="1"/>
  <c r="AV205" i="1"/>
  <c r="AR205" i="1"/>
  <c r="BV205" i="1"/>
  <c r="DB205" i="1"/>
  <c r="AD205" i="1"/>
  <c r="BJ205" i="1"/>
  <c r="CN205" i="1"/>
  <c r="DR211" i="1" l="1"/>
  <c r="DR205" i="1" s="1"/>
  <c r="DP213" i="1"/>
  <c r="DH213" i="1"/>
  <c r="CZ213" i="1"/>
  <c r="CR213" i="1"/>
  <c r="CJ213" i="1"/>
  <c r="CB213" i="1"/>
  <c r="BT213" i="1"/>
  <c r="BL213" i="1"/>
  <c r="BD213" i="1"/>
  <c r="AV213" i="1"/>
  <c r="AN213" i="1"/>
  <c r="AF213" i="1"/>
  <c r="X213" i="1"/>
  <c r="P213" i="1"/>
  <c r="DN213" i="1"/>
  <c r="DF213" i="1"/>
  <c r="CX213" i="1"/>
  <c r="CP213" i="1"/>
  <c r="CH213" i="1"/>
  <c r="BZ213" i="1"/>
  <c r="BR213" i="1"/>
  <c r="BJ213" i="1"/>
  <c r="BB213" i="1"/>
  <c r="AT213" i="1"/>
  <c r="AL213" i="1"/>
  <c r="AD213" i="1"/>
  <c r="V213" i="1"/>
  <c r="D214" i="1"/>
  <c r="DJ213" i="1"/>
  <c r="DB213" i="1"/>
  <c r="CT213" i="1"/>
  <c r="CL213" i="1"/>
  <c r="CD213" i="1"/>
  <c r="BV213" i="1"/>
  <c r="BN213" i="1"/>
  <c r="BF213" i="1"/>
  <c r="AX213" i="1"/>
  <c r="AP213" i="1"/>
  <c r="AH213" i="1"/>
  <c r="Z213" i="1"/>
  <c r="R213" i="1"/>
  <c r="CN213" i="1"/>
  <c r="BH213" i="1"/>
  <c r="AB213" i="1"/>
  <c r="DL213" i="1"/>
  <c r="CF213" i="1"/>
  <c r="AZ213" i="1"/>
  <c r="T213" i="1"/>
  <c r="CV213" i="1"/>
  <c r="BP213" i="1"/>
  <c r="AJ213" i="1"/>
  <c r="BX213" i="1"/>
  <c r="AR213" i="1"/>
  <c r="DD213" i="1"/>
  <c r="DR213" i="1" l="1"/>
  <c r="DL214" i="1"/>
  <c r="DD214" i="1"/>
  <c r="CV214" i="1"/>
  <c r="CN214" i="1"/>
  <c r="CF214" i="1"/>
  <c r="BX214" i="1"/>
  <c r="BP214" i="1"/>
  <c r="BH214" i="1"/>
  <c r="AZ214" i="1"/>
  <c r="AR214" i="1"/>
  <c r="AJ214" i="1"/>
  <c r="AB214" i="1"/>
  <c r="T214" i="1"/>
  <c r="D215" i="1"/>
  <c r="DJ214" i="1"/>
  <c r="DB214" i="1"/>
  <c r="CT214" i="1"/>
  <c r="CL214" i="1"/>
  <c r="CD214" i="1"/>
  <c r="BV214" i="1"/>
  <c r="BN214" i="1"/>
  <c r="BF214" i="1"/>
  <c r="AX214" i="1"/>
  <c r="AP214" i="1"/>
  <c r="AH214" i="1"/>
  <c r="Z214" i="1"/>
  <c r="R214" i="1"/>
  <c r="DN214" i="1"/>
  <c r="DF214" i="1"/>
  <c r="CX214" i="1"/>
  <c r="CP214" i="1"/>
  <c r="CH214" i="1"/>
  <c r="BZ214" i="1"/>
  <c r="BR214" i="1"/>
  <c r="BJ214" i="1"/>
  <c r="BB214" i="1"/>
  <c r="AT214" i="1"/>
  <c r="AL214" i="1"/>
  <c r="AD214" i="1"/>
  <c r="V214" i="1"/>
  <c r="DP214" i="1"/>
  <c r="CJ214" i="1"/>
  <c r="BD214" i="1"/>
  <c r="X214" i="1"/>
  <c r="DH214" i="1"/>
  <c r="CB214" i="1"/>
  <c r="AV214" i="1"/>
  <c r="P214" i="1"/>
  <c r="CR214" i="1"/>
  <c r="BL214" i="1"/>
  <c r="AF214" i="1"/>
  <c r="AN214" i="1"/>
  <c r="CZ214" i="1"/>
  <c r="BT214" i="1"/>
  <c r="DP215" i="1" l="1"/>
  <c r="DH215" i="1"/>
  <c r="CZ215" i="1"/>
  <c r="CR215" i="1"/>
  <c r="CJ215" i="1"/>
  <c r="CB215" i="1"/>
  <c r="BT215" i="1"/>
  <c r="BL215" i="1"/>
  <c r="BD215" i="1"/>
  <c r="AV215" i="1"/>
  <c r="AN215" i="1"/>
  <c r="AF215" i="1"/>
  <c r="X215" i="1"/>
  <c r="P215" i="1"/>
  <c r="DN215" i="1"/>
  <c r="DF215" i="1"/>
  <c r="CX215" i="1"/>
  <c r="CP215" i="1"/>
  <c r="CH215" i="1"/>
  <c r="BZ215" i="1"/>
  <c r="BR215" i="1"/>
  <c r="BJ215" i="1"/>
  <c r="BB215" i="1"/>
  <c r="AT215" i="1"/>
  <c r="AL215" i="1"/>
  <c r="AD215" i="1"/>
  <c r="V215" i="1"/>
  <c r="D216" i="1"/>
  <c r="DJ215" i="1"/>
  <c r="DB215" i="1"/>
  <c r="CT215" i="1"/>
  <c r="CL215" i="1"/>
  <c r="CD215" i="1"/>
  <c r="BV215" i="1"/>
  <c r="BN215" i="1"/>
  <c r="BF215" i="1"/>
  <c r="AX215" i="1"/>
  <c r="AP215" i="1"/>
  <c r="AH215" i="1"/>
  <c r="Z215" i="1"/>
  <c r="R215" i="1"/>
  <c r="CN215" i="1"/>
  <c r="BH215" i="1"/>
  <c r="AB215" i="1"/>
  <c r="DL215" i="1"/>
  <c r="CF215" i="1"/>
  <c r="AZ215" i="1"/>
  <c r="T215" i="1"/>
  <c r="CV215" i="1"/>
  <c r="BP215" i="1"/>
  <c r="AJ215" i="1"/>
  <c r="DD215" i="1"/>
  <c r="BX215" i="1"/>
  <c r="AR215" i="1"/>
  <c r="DR214" i="1"/>
  <c r="DR215" i="1" l="1"/>
  <c r="DL216" i="1"/>
  <c r="DL212" i="1" s="1"/>
  <c r="DD216" i="1"/>
  <c r="DD212" i="1" s="1"/>
  <c r="CV216" i="1"/>
  <c r="CV212" i="1" s="1"/>
  <c r="CN216" i="1"/>
  <c r="CN212" i="1" s="1"/>
  <c r="CF216" i="1"/>
  <c r="CF212" i="1" s="1"/>
  <c r="BX216" i="1"/>
  <c r="BX212" i="1" s="1"/>
  <c r="BP216" i="1"/>
  <c r="BP212" i="1" s="1"/>
  <c r="BH216" i="1"/>
  <c r="BH212" i="1" s="1"/>
  <c r="AZ216" i="1"/>
  <c r="AZ212" i="1" s="1"/>
  <c r="AR216" i="1"/>
  <c r="AR212" i="1" s="1"/>
  <c r="AJ216" i="1"/>
  <c r="AJ212" i="1" s="1"/>
  <c r="AB216" i="1"/>
  <c r="AB212" i="1" s="1"/>
  <c r="T216" i="1"/>
  <c r="T212" i="1" s="1"/>
  <c r="D217" i="1"/>
  <c r="D218" i="1" s="1"/>
  <c r="DJ216" i="1"/>
  <c r="DJ212" i="1" s="1"/>
  <c r="DB216" i="1"/>
  <c r="DB212" i="1" s="1"/>
  <c r="CT216" i="1"/>
  <c r="CT212" i="1" s="1"/>
  <c r="CL216" i="1"/>
  <c r="CL212" i="1" s="1"/>
  <c r="CD216" i="1"/>
  <c r="CD212" i="1" s="1"/>
  <c r="BV216" i="1"/>
  <c r="BV212" i="1" s="1"/>
  <c r="BN216" i="1"/>
  <c r="BN212" i="1" s="1"/>
  <c r="BF216" i="1"/>
  <c r="BF212" i="1" s="1"/>
  <c r="AX216" i="1"/>
  <c r="AX212" i="1" s="1"/>
  <c r="AP216" i="1"/>
  <c r="AP212" i="1" s="1"/>
  <c r="AH216" i="1"/>
  <c r="AH212" i="1" s="1"/>
  <c r="Z216" i="1"/>
  <c r="Z212" i="1" s="1"/>
  <c r="R216" i="1"/>
  <c r="R212" i="1" s="1"/>
  <c r="DN216" i="1"/>
  <c r="DN212" i="1" s="1"/>
  <c r="DF216" i="1"/>
  <c r="DF212" i="1" s="1"/>
  <c r="CX216" i="1"/>
  <c r="CX212" i="1" s="1"/>
  <c r="CP216" i="1"/>
  <c r="CP212" i="1" s="1"/>
  <c r="CH216" i="1"/>
  <c r="CH212" i="1" s="1"/>
  <c r="BZ216" i="1"/>
  <c r="BZ212" i="1" s="1"/>
  <c r="BR216" i="1"/>
  <c r="BR212" i="1" s="1"/>
  <c r="BJ216" i="1"/>
  <c r="BJ212" i="1" s="1"/>
  <c r="BB216" i="1"/>
  <c r="BB212" i="1" s="1"/>
  <c r="AT216" i="1"/>
  <c r="AT212" i="1" s="1"/>
  <c r="AL216" i="1"/>
  <c r="AL212" i="1" s="1"/>
  <c r="AD216" i="1"/>
  <c r="AD212" i="1" s="1"/>
  <c r="V216" i="1"/>
  <c r="V212" i="1" s="1"/>
  <c r="DP216" i="1"/>
  <c r="DP212" i="1" s="1"/>
  <c r="CJ216" i="1"/>
  <c r="CJ212" i="1" s="1"/>
  <c r="BD216" i="1"/>
  <c r="BD212" i="1" s="1"/>
  <c r="X216" i="1"/>
  <c r="X212" i="1" s="1"/>
  <c r="DH216" i="1"/>
  <c r="DH212" i="1" s="1"/>
  <c r="CB216" i="1"/>
  <c r="CB212" i="1" s="1"/>
  <c r="AV216" i="1"/>
  <c r="AV212" i="1" s="1"/>
  <c r="P216" i="1"/>
  <c r="CR216" i="1"/>
  <c r="BL216" i="1"/>
  <c r="BL212" i="1" s="1"/>
  <c r="AF216" i="1"/>
  <c r="AF212" i="1" s="1"/>
  <c r="CZ216" i="1"/>
  <c r="CZ212" i="1" s="1"/>
  <c r="BT216" i="1"/>
  <c r="BT212" i="1" s="1"/>
  <c r="AN216" i="1"/>
  <c r="AN212" i="1" s="1"/>
  <c r="CR212" i="1"/>
  <c r="DL218" i="1" l="1"/>
  <c r="DD218" i="1"/>
  <c r="CV218" i="1"/>
  <c r="CN218" i="1"/>
  <c r="CF218" i="1"/>
  <c r="BX218" i="1"/>
  <c r="BP218" i="1"/>
  <c r="BH218" i="1"/>
  <c r="AZ218" i="1"/>
  <c r="AR218" i="1"/>
  <c r="AJ218" i="1"/>
  <c r="AB218" i="1"/>
  <c r="T218" i="1"/>
  <c r="D219" i="1"/>
  <c r="DJ218" i="1"/>
  <c r="DB218" i="1"/>
  <c r="CT218" i="1"/>
  <c r="CL218" i="1"/>
  <c r="CD218" i="1"/>
  <c r="BV218" i="1"/>
  <c r="BN218" i="1"/>
  <c r="BF218" i="1"/>
  <c r="AX218" i="1"/>
  <c r="AP218" i="1"/>
  <c r="AH218" i="1"/>
  <c r="Z218" i="1"/>
  <c r="R218" i="1"/>
  <c r="DN218" i="1"/>
  <c r="DF218" i="1"/>
  <c r="CX218" i="1"/>
  <c r="CP218" i="1"/>
  <c r="CH218" i="1"/>
  <c r="BZ218" i="1"/>
  <c r="BR218" i="1"/>
  <c r="BJ218" i="1"/>
  <c r="BB218" i="1"/>
  <c r="AT218" i="1"/>
  <c r="AL218" i="1"/>
  <c r="AD218" i="1"/>
  <c r="V218" i="1"/>
  <c r="CZ218" i="1"/>
  <c r="BT218" i="1"/>
  <c r="AN218" i="1"/>
  <c r="CR218" i="1"/>
  <c r="BL218" i="1"/>
  <c r="AF218" i="1"/>
  <c r="DH218" i="1"/>
  <c r="CB218" i="1"/>
  <c r="AV218" i="1"/>
  <c r="P218" i="1"/>
  <c r="CJ218" i="1"/>
  <c r="BD218" i="1"/>
  <c r="X218" i="1"/>
  <c r="DP218" i="1"/>
  <c r="DR216" i="1"/>
  <c r="DR212" i="1" s="1"/>
  <c r="P212" i="1"/>
  <c r="DR218" i="1" l="1"/>
  <c r="DP219" i="1"/>
  <c r="DH219" i="1"/>
  <c r="CZ219" i="1"/>
  <c r="CR219" i="1"/>
  <c r="CJ219" i="1"/>
  <c r="CB219" i="1"/>
  <c r="BT219" i="1"/>
  <c r="BL219" i="1"/>
  <c r="BD219" i="1"/>
  <c r="AV219" i="1"/>
  <c r="AN219" i="1"/>
  <c r="AF219" i="1"/>
  <c r="X219" i="1"/>
  <c r="P219" i="1"/>
  <c r="DN219" i="1"/>
  <c r="DF219" i="1"/>
  <c r="CX219" i="1"/>
  <c r="CP219" i="1"/>
  <c r="CH219" i="1"/>
  <c r="BZ219" i="1"/>
  <c r="BR219" i="1"/>
  <c r="BJ219" i="1"/>
  <c r="BB219" i="1"/>
  <c r="AT219" i="1"/>
  <c r="AL219" i="1"/>
  <c r="AD219" i="1"/>
  <c r="V219" i="1"/>
  <c r="D220" i="1"/>
  <c r="DJ219" i="1"/>
  <c r="DB219" i="1"/>
  <c r="CT219" i="1"/>
  <c r="CL219" i="1"/>
  <c r="CD219" i="1"/>
  <c r="BV219" i="1"/>
  <c r="BN219" i="1"/>
  <c r="BF219" i="1"/>
  <c r="AX219" i="1"/>
  <c r="AP219" i="1"/>
  <c r="AH219" i="1"/>
  <c r="Z219" i="1"/>
  <c r="R219" i="1"/>
  <c r="DD219" i="1"/>
  <c r="BX219" i="1"/>
  <c r="AR219" i="1"/>
  <c r="CV219" i="1"/>
  <c r="BP219" i="1"/>
  <c r="AJ219" i="1"/>
  <c r="DL219" i="1"/>
  <c r="CF219" i="1"/>
  <c r="AZ219" i="1"/>
  <c r="T219" i="1"/>
  <c r="BH219" i="1"/>
  <c r="AB219" i="1"/>
  <c r="CN219" i="1"/>
  <c r="DL220" i="1" l="1"/>
  <c r="DD220" i="1"/>
  <c r="CV220" i="1"/>
  <c r="CN220" i="1"/>
  <c r="CF220" i="1"/>
  <c r="BX220" i="1"/>
  <c r="BP220" i="1"/>
  <c r="BH220" i="1"/>
  <c r="AZ220" i="1"/>
  <c r="AR220" i="1"/>
  <c r="AJ220" i="1"/>
  <c r="AB220" i="1"/>
  <c r="T220" i="1"/>
  <c r="D221" i="1"/>
  <c r="DJ220" i="1"/>
  <c r="DB220" i="1"/>
  <c r="CT220" i="1"/>
  <c r="CL220" i="1"/>
  <c r="CD220" i="1"/>
  <c r="BV220" i="1"/>
  <c r="BN220" i="1"/>
  <c r="BF220" i="1"/>
  <c r="AX220" i="1"/>
  <c r="AP220" i="1"/>
  <c r="AH220" i="1"/>
  <c r="Z220" i="1"/>
  <c r="R220" i="1"/>
  <c r="DN220" i="1"/>
  <c r="DF220" i="1"/>
  <c r="CX220" i="1"/>
  <c r="CP220" i="1"/>
  <c r="CH220" i="1"/>
  <c r="BZ220" i="1"/>
  <c r="BR220" i="1"/>
  <c r="BJ220" i="1"/>
  <c r="BB220" i="1"/>
  <c r="AT220" i="1"/>
  <c r="AL220" i="1"/>
  <c r="AD220" i="1"/>
  <c r="V220" i="1"/>
  <c r="CZ220" i="1"/>
  <c r="BT220" i="1"/>
  <c r="AN220" i="1"/>
  <c r="CR220" i="1"/>
  <c r="BL220" i="1"/>
  <c r="AF220" i="1"/>
  <c r="DH220" i="1"/>
  <c r="CB220" i="1"/>
  <c r="AV220" i="1"/>
  <c r="P220" i="1"/>
  <c r="X220" i="1"/>
  <c r="DP220" i="1"/>
  <c r="CJ220" i="1"/>
  <c r="BD220" i="1"/>
  <c r="DR219" i="1"/>
  <c r="DR220" i="1" l="1"/>
  <c r="DP221" i="1"/>
  <c r="DH221" i="1"/>
  <c r="CZ221" i="1"/>
  <c r="CR221" i="1"/>
  <c r="CJ221" i="1"/>
  <c r="CB221" i="1"/>
  <c r="BT221" i="1"/>
  <c r="BL221" i="1"/>
  <c r="BD221" i="1"/>
  <c r="AV221" i="1"/>
  <c r="AN221" i="1"/>
  <c r="AF221" i="1"/>
  <c r="X221" i="1"/>
  <c r="P221" i="1"/>
  <c r="DN221" i="1"/>
  <c r="DF221" i="1"/>
  <c r="CX221" i="1"/>
  <c r="CP221" i="1"/>
  <c r="CH221" i="1"/>
  <c r="BZ221" i="1"/>
  <c r="BR221" i="1"/>
  <c r="BJ221" i="1"/>
  <c r="BB221" i="1"/>
  <c r="AT221" i="1"/>
  <c r="AL221" i="1"/>
  <c r="AD221" i="1"/>
  <c r="V221" i="1"/>
  <c r="D222" i="1"/>
  <c r="DJ221" i="1"/>
  <c r="DB221" i="1"/>
  <c r="CT221" i="1"/>
  <c r="CL221" i="1"/>
  <c r="CD221" i="1"/>
  <c r="BV221" i="1"/>
  <c r="BN221" i="1"/>
  <c r="BF221" i="1"/>
  <c r="AX221" i="1"/>
  <c r="AP221" i="1"/>
  <c r="AH221" i="1"/>
  <c r="Z221" i="1"/>
  <c r="R221" i="1"/>
  <c r="DD221" i="1"/>
  <c r="BX221" i="1"/>
  <c r="AR221" i="1"/>
  <c r="CV221" i="1"/>
  <c r="BP221" i="1"/>
  <c r="AJ221" i="1"/>
  <c r="DL221" i="1"/>
  <c r="CF221" i="1"/>
  <c r="AZ221" i="1"/>
  <c r="T221" i="1"/>
  <c r="CN221" i="1"/>
  <c r="BH221" i="1"/>
  <c r="AB221" i="1"/>
  <c r="DL222" i="1" l="1"/>
  <c r="DD222" i="1"/>
  <c r="CV222" i="1"/>
  <c r="CN222" i="1"/>
  <c r="CF222" i="1"/>
  <c r="BX222" i="1"/>
  <c r="BP222" i="1"/>
  <c r="BH222" i="1"/>
  <c r="AZ222" i="1"/>
  <c r="AR222" i="1"/>
  <c r="AJ222" i="1"/>
  <c r="AB222" i="1"/>
  <c r="T222" i="1"/>
  <c r="D223" i="1"/>
  <c r="DJ222" i="1"/>
  <c r="DB222" i="1"/>
  <c r="CT222" i="1"/>
  <c r="CL222" i="1"/>
  <c r="CD222" i="1"/>
  <c r="BV222" i="1"/>
  <c r="BN222" i="1"/>
  <c r="BF222" i="1"/>
  <c r="AX222" i="1"/>
  <c r="AP222" i="1"/>
  <c r="AH222" i="1"/>
  <c r="Z222" i="1"/>
  <c r="R222" i="1"/>
  <c r="DN222" i="1"/>
  <c r="DF222" i="1"/>
  <c r="CX222" i="1"/>
  <c r="CP222" i="1"/>
  <c r="CH222" i="1"/>
  <c r="BZ222" i="1"/>
  <c r="BR222" i="1"/>
  <c r="BJ222" i="1"/>
  <c r="BB222" i="1"/>
  <c r="AT222" i="1"/>
  <c r="AL222" i="1"/>
  <c r="AD222" i="1"/>
  <c r="V222" i="1"/>
  <c r="CZ222" i="1"/>
  <c r="BT222" i="1"/>
  <c r="AN222" i="1"/>
  <c r="CR222" i="1"/>
  <c r="BL222" i="1"/>
  <c r="AF222" i="1"/>
  <c r="DH222" i="1"/>
  <c r="CB222" i="1"/>
  <c r="AV222" i="1"/>
  <c r="P222" i="1"/>
  <c r="CJ222" i="1"/>
  <c r="BD222" i="1"/>
  <c r="X222" i="1"/>
  <c r="DP222" i="1"/>
  <c r="DR221" i="1"/>
  <c r="DR222" i="1" l="1"/>
  <c r="DP223" i="1"/>
  <c r="DH223" i="1"/>
  <c r="CZ223" i="1"/>
  <c r="CR223" i="1"/>
  <c r="CJ223" i="1"/>
  <c r="CB223" i="1"/>
  <c r="BT223" i="1"/>
  <c r="BL223" i="1"/>
  <c r="BD223" i="1"/>
  <c r="AV223" i="1"/>
  <c r="AN223" i="1"/>
  <c r="AF223" i="1"/>
  <c r="X223" i="1"/>
  <c r="P223" i="1"/>
  <c r="DN223" i="1"/>
  <c r="DF223" i="1"/>
  <c r="CX223" i="1"/>
  <c r="CP223" i="1"/>
  <c r="CH223" i="1"/>
  <c r="BZ223" i="1"/>
  <c r="BR223" i="1"/>
  <c r="BJ223" i="1"/>
  <c r="BB223" i="1"/>
  <c r="AT223" i="1"/>
  <c r="AL223" i="1"/>
  <c r="AD223" i="1"/>
  <c r="V223" i="1"/>
  <c r="D224" i="1"/>
  <c r="DJ223" i="1"/>
  <c r="DB223" i="1"/>
  <c r="CT223" i="1"/>
  <c r="CL223" i="1"/>
  <c r="CD223" i="1"/>
  <c r="BV223" i="1"/>
  <c r="BN223" i="1"/>
  <c r="BF223" i="1"/>
  <c r="AX223" i="1"/>
  <c r="AP223" i="1"/>
  <c r="AH223" i="1"/>
  <c r="Z223" i="1"/>
  <c r="R223" i="1"/>
  <c r="DD223" i="1"/>
  <c r="BX223" i="1"/>
  <c r="AR223" i="1"/>
  <c r="CV223" i="1"/>
  <c r="BP223" i="1"/>
  <c r="AJ223" i="1"/>
  <c r="DL223" i="1"/>
  <c r="CF223" i="1"/>
  <c r="AZ223" i="1"/>
  <c r="T223" i="1"/>
  <c r="BH223" i="1"/>
  <c r="AB223" i="1"/>
  <c r="CN223" i="1"/>
  <c r="DR223" i="1" l="1"/>
  <c r="DL224" i="1"/>
  <c r="DD224" i="1"/>
  <c r="CV224" i="1"/>
  <c r="CN224" i="1"/>
  <c r="CF224" i="1"/>
  <c r="BX224" i="1"/>
  <c r="BP224" i="1"/>
  <c r="BH224" i="1"/>
  <c r="AZ224" i="1"/>
  <c r="AR224" i="1"/>
  <c r="AJ224" i="1"/>
  <c r="AB224" i="1"/>
  <c r="T224" i="1"/>
  <c r="D225" i="1"/>
  <c r="DJ224" i="1"/>
  <c r="DB224" i="1"/>
  <c r="CT224" i="1"/>
  <c r="CL224" i="1"/>
  <c r="CD224" i="1"/>
  <c r="BV224" i="1"/>
  <c r="BN224" i="1"/>
  <c r="BF224" i="1"/>
  <c r="AX224" i="1"/>
  <c r="AP224" i="1"/>
  <c r="AH224" i="1"/>
  <c r="Z224" i="1"/>
  <c r="R224" i="1"/>
  <c r="DN224" i="1"/>
  <c r="DF224" i="1"/>
  <c r="CX224" i="1"/>
  <c r="CP224" i="1"/>
  <c r="CH224" i="1"/>
  <c r="BZ224" i="1"/>
  <c r="BR224" i="1"/>
  <c r="BJ224" i="1"/>
  <c r="BB224" i="1"/>
  <c r="AT224" i="1"/>
  <c r="AL224" i="1"/>
  <c r="AD224" i="1"/>
  <c r="V224" i="1"/>
  <c r="CZ224" i="1"/>
  <c r="BT224" i="1"/>
  <c r="AN224" i="1"/>
  <c r="CR224" i="1"/>
  <c r="BL224" i="1"/>
  <c r="AF224" i="1"/>
  <c r="DH224" i="1"/>
  <c r="CB224" i="1"/>
  <c r="AV224" i="1"/>
  <c r="P224" i="1"/>
  <c r="X224" i="1"/>
  <c r="DP224" i="1"/>
  <c r="CJ224" i="1"/>
  <c r="BD224" i="1"/>
  <c r="DR224" i="1" l="1"/>
  <c r="DP225" i="1"/>
  <c r="DH225" i="1"/>
  <c r="CZ225" i="1"/>
  <c r="CR225" i="1"/>
  <c r="CJ225" i="1"/>
  <c r="CB225" i="1"/>
  <c r="BT225" i="1"/>
  <c r="BL225" i="1"/>
  <c r="BD225" i="1"/>
  <c r="AV225" i="1"/>
  <c r="AN225" i="1"/>
  <c r="AF225" i="1"/>
  <c r="X225" i="1"/>
  <c r="P225" i="1"/>
  <c r="DN225" i="1"/>
  <c r="DF225" i="1"/>
  <c r="CX225" i="1"/>
  <c r="CP225" i="1"/>
  <c r="CH225" i="1"/>
  <c r="BZ225" i="1"/>
  <c r="BR225" i="1"/>
  <c r="BJ225" i="1"/>
  <c r="BB225" i="1"/>
  <c r="AT225" i="1"/>
  <c r="AL225" i="1"/>
  <c r="AD225" i="1"/>
  <c r="V225" i="1"/>
  <c r="D226" i="1"/>
  <c r="DJ225" i="1"/>
  <c r="DB225" i="1"/>
  <c r="CT225" i="1"/>
  <c r="CL225" i="1"/>
  <c r="CD225" i="1"/>
  <c r="BV225" i="1"/>
  <c r="BN225" i="1"/>
  <c r="BF225" i="1"/>
  <c r="AX225" i="1"/>
  <c r="AP225" i="1"/>
  <c r="AH225" i="1"/>
  <c r="Z225" i="1"/>
  <c r="R225" i="1"/>
  <c r="DD225" i="1"/>
  <c r="BX225" i="1"/>
  <c r="AR225" i="1"/>
  <c r="CV225" i="1"/>
  <c r="BP225" i="1"/>
  <c r="AJ225" i="1"/>
  <c r="DL225" i="1"/>
  <c r="CF225" i="1"/>
  <c r="AZ225" i="1"/>
  <c r="T225" i="1"/>
  <c r="CN225" i="1"/>
  <c r="BH225" i="1"/>
  <c r="AB225" i="1"/>
  <c r="DR225" i="1" l="1"/>
  <c r="DL226" i="1"/>
  <c r="DD226" i="1"/>
  <c r="CV226" i="1"/>
  <c r="CN226" i="1"/>
  <c r="CF226" i="1"/>
  <c r="BX226" i="1"/>
  <c r="BP226" i="1"/>
  <c r="BH226" i="1"/>
  <c r="AZ226" i="1"/>
  <c r="AR226" i="1"/>
  <c r="AJ226" i="1"/>
  <c r="AB226" i="1"/>
  <c r="T226" i="1"/>
  <c r="D227" i="1"/>
  <c r="DJ226" i="1"/>
  <c r="DB226" i="1"/>
  <c r="CT226" i="1"/>
  <c r="CL226" i="1"/>
  <c r="CD226" i="1"/>
  <c r="BV226" i="1"/>
  <c r="BN226" i="1"/>
  <c r="BF226" i="1"/>
  <c r="AX226" i="1"/>
  <c r="AP226" i="1"/>
  <c r="AH226" i="1"/>
  <c r="Z226" i="1"/>
  <c r="R226" i="1"/>
  <c r="DN226" i="1"/>
  <c r="DF226" i="1"/>
  <c r="CX226" i="1"/>
  <c r="CP226" i="1"/>
  <c r="CH226" i="1"/>
  <c r="BZ226" i="1"/>
  <c r="BR226" i="1"/>
  <c r="BJ226" i="1"/>
  <c r="BB226" i="1"/>
  <c r="AT226" i="1"/>
  <c r="AL226" i="1"/>
  <c r="AD226" i="1"/>
  <c r="V226" i="1"/>
  <c r="CZ226" i="1"/>
  <c r="BT226" i="1"/>
  <c r="AN226" i="1"/>
  <c r="CR226" i="1"/>
  <c r="BL226" i="1"/>
  <c r="AF226" i="1"/>
  <c r="DH226" i="1"/>
  <c r="CB226" i="1"/>
  <c r="AV226" i="1"/>
  <c r="P226" i="1"/>
  <c r="CJ226" i="1"/>
  <c r="BD226" i="1"/>
  <c r="X226" i="1"/>
  <c r="DP226" i="1"/>
  <c r="DR226" i="1" l="1"/>
  <c r="DP227" i="1"/>
  <c r="DH227" i="1"/>
  <c r="CZ227" i="1"/>
  <c r="CR227" i="1"/>
  <c r="CJ227" i="1"/>
  <c r="CB227" i="1"/>
  <c r="BT227" i="1"/>
  <c r="BL227" i="1"/>
  <c r="BD227" i="1"/>
  <c r="AV227" i="1"/>
  <c r="AN227" i="1"/>
  <c r="AF227" i="1"/>
  <c r="X227" i="1"/>
  <c r="P227" i="1"/>
  <c r="DN227" i="1"/>
  <c r="DF227" i="1"/>
  <c r="CX227" i="1"/>
  <c r="CP227" i="1"/>
  <c r="CH227" i="1"/>
  <c r="BZ227" i="1"/>
  <c r="BR227" i="1"/>
  <c r="BJ227" i="1"/>
  <c r="BB227" i="1"/>
  <c r="AT227" i="1"/>
  <c r="AL227" i="1"/>
  <c r="AD227" i="1"/>
  <c r="V227" i="1"/>
  <c r="D228" i="1"/>
  <c r="DJ227" i="1"/>
  <c r="DB227" i="1"/>
  <c r="CT227" i="1"/>
  <c r="CL227" i="1"/>
  <c r="CD227" i="1"/>
  <c r="BV227" i="1"/>
  <c r="BN227" i="1"/>
  <c r="BF227" i="1"/>
  <c r="AX227" i="1"/>
  <c r="AP227" i="1"/>
  <c r="AH227" i="1"/>
  <c r="Z227" i="1"/>
  <c r="R227" i="1"/>
  <c r="DD227" i="1"/>
  <c r="BX227" i="1"/>
  <c r="AR227" i="1"/>
  <c r="CV227" i="1"/>
  <c r="BP227" i="1"/>
  <c r="AJ227" i="1"/>
  <c r="DL227" i="1"/>
  <c r="CF227" i="1"/>
  <c r="AZ227" i="1"/>
  <c r="T227" i="1"/>
  <c r="BH227" i="1"/>
  <c r="AB227" i="1"/>
  <c r="CN227" i="1"/>
  <c r="DR227" i="1" l="1"/>
  <c r="DL228" i="1"/>
  <c r="DD228" i="1"/>
  <c r="CV228" i="1"/>
  <c r="CN228" i="1"/>
  <c r="CF228" i="1"/>
  <c r="BX228" i="1"/>
  <c r="BP228" i="1"/>
  <c r="BH228" i="1"/>
  <c r="AZ228" i="1"/>
  <c r="AR228" i="1"/>
  <c r="AJ228" i="1"/>
  <c r="AB228" i="1"/>
  <c r="T228" i="1"/>
  <c r="D229" i="1"/>
  <c r="DJ228" i="1"/>
  <c r="DB228" i="1"/>
  <c r="CT228" i="1"/>
  <c r="CL228" i="1"/>
  <c r="CD228" i="1"/>
  <c r="BV228" i="1"/>
  <c r="BN228" i="1"/>
  <c r="BF228" i="1"/>
  <c r="AX228" i="1"/>
  <c r="AP228" i="1"/>
  <c r="AH228" i="1"/>
  <c r="Z228" i="1"/>
  <c r="R228" i="1"/>
  <c r="DN228" i="1"/>
  <c r="DF228" i="1"/>
  <c r="CX228" i="1"/>
  <c r="CP228" i="1"/>
  <c r="CH228" i="1"/>
  <c r="BZ228" i="1"/>
  <c r="BR228" i="1"/>
  <c r="BJ228" i="1"/>
  <c r="BB228" i="1"/>
  <c r="AT228" i="1"/>
  <c r="AL228" i="1"/>
  <c r="AD228" i="1"/>
  <c r="V228" i="1"/>
  <c r="CR228" i="1"/>
  <c r="BL228" i="1"/>
  <c r="AF228" i="1"/>
  <c r="DP228" i="1"/>
  <c r="CJ228" i="1"/>
  <c r="BD228" i="1"/>
  <c r="X228" i="1"/>
  <c r="CZ228" i="1"/>
  <c r="BT228" i="1"/>
  <c r="AN228" i="1"/>
  <c r="DH228" i="1"/>
  <c r="CB228" i="1"/>
  <c r="AV228" i="1"/>
  <c r="P228" i="1"/>
  <c r="DR228" i="1" l="1"/>
  <c r="DP229" i="1"/>
  <c r="DP217" i="1" s="1"/>
  <c r="DH229" i="1"/>
  <c r="DH217" i="1" s="1"/>
  <c r="CZ229" i="1"/>
  <c r="CZ217" i="1" s="1"/>
  <c r="CR229" i="1"/>
  <c r="CR217" i="1" s="1"/>
  <c r="CJ229" i="1"/>
  <c r="CJ217" i="1" s="1"/>
  <c r="CB229" i="1"/>
  <c r="CB217" i="1" s="1"/>
  <c r="BT229" i="1"/>
  <c r="BT217" i="1" s="1"/>
  <c r="BL229" i="1"/>
  <c r="BL217" i="1" s="1"/>
  <c r="BD229" i="1"/>
  <c r="BD217" i="1" s="1"/>
  <c r="AV229" i="1"/>
  <c r="AV217" i="1" s="1"/>
  <c r="AN229" i="1"/>
  <c r="AN217" i="1" s="1"/>
  <c r="AF229" i="1"/>
  <c r="AF217" i="1" s="1"/>
  <c r="X229" i="1"/>
  <c r="X217" i="1" s="1"/>
  <c r="P229" i="1"/>
  <c r="DN229" i="1"/>
  <c r="DN217" i="1" s="1"/>
  <c r="DF229" i="1"/>
  <c r="DF217" i="1" s="1"/>
  <c r="CX229" i="1"/>
  <c r="CX217" i="1" s="1"/>
  <c r="CP229" i="1"/>
  <c r="CP217" i="1" s="1"/>
  <c r="CH229" i="1"/>
  <c r="CH217" i="1" s="1"/>
  <c r="BZ229" i="1"/>
  <c r="BZ217" i="1" s="1"/>
  <c r="BR229" i="1"/>
  <c r="BR217" i="1" s="1"/>
  <c r="BJ229" i="1"/>
  <c r="BJ217" i="1" s="1"/>
  <c r="BB229" i="1"/>
  <c r="BB217" i="1" s="1"/>
  <c r="AT229" i="1"/>
  <c r="AT217" i="1" s="1"/>
  <c r="AL229" i="1"/>
  <c r="AL217" i="1" s="1"/>
  <c r="AD229" i="1"/>
  <c r="AD217" i="1" s="1"/>
  <c r="V229" i="1"/>
  <c r="V217" i="1" s="1"/>
  <c r="D230" i="1"/>
  <c r="D231" i="1" s="1"/>
  <c r="DJ229" i="1"/>
  <c r="DJ217" i="1" s="1"/>
  <c r="DB229" i="1"/>
  <c r="DB217" i="1" s="1"/>
  <c r="CT229" i="1"/>
  <c r="CT217" i="1" s="1"/>
  <c r="CL229" i="1"/>
  <c r="CL217" i="1" s="1"/>
  <c r="CD229" i="1"/>
  <c r="CD217" i="1" s="1"/>
  <c r="BV229" i="1"/>
  <c r="BV217" i="1" s="1"/>
  <c r="BN229" i="1"/>
  <c r="BN217" i="1" s="1"/>
  <c r="BF229" i="1"/>
  <c r="BF217" i="1" s="1"/>
  <c r="AX229" i="1"/>
  <c r="AX217" i="1" s="1"/>
  <c r="AP229" i="1"/>
  <c r="AP217" i="1" s="1"/>
  <c r="AH229" i="1"/>
  <c r="AH217" i="1" s="1"/>
  <c r="Z229" i="1"/>
  <c r="Z217" i="1" s="1"/>
  <c r="R229" i="1"/>
  <c r="R217" i="1" s="1"/>
  <c r="CV229" i="1"/>
  <c r="CV217" i="1" s="1"/>
  <c r="BP229" i="1"/>
  <c r="BP217" i="1" s="1"/>
  <c r="AJ229" i="1"/>
  <c r="AJ217" i="1" s="1"/>
  <c r="CN229" i="1"/>
  <c r="CN217" i="1" s="1"/>
  <c r="BH229" i="1"/>
  <c r="BH217" i="1" s="1"/>
  <c r="AB229" i="1"/>
  <c r="AB217" i="1" s="1"/>
  <c r="DD229" i="1"/>
  <c r="DD217" i="1" s="1"/>
  <c r="BX229" i="1"/>
  <c r="BX217" i="1" s="1"/>
  <c r="AR229" i="1"/>
  <c r="AR217" i="1" s="1"/>
  <c r="CF229" i="1"/>
  <c r="CF217" i="1" s="1"/>
  <c r="AZ229" i="1"/>
  <c r="AZ217" i="1" s="1"/>
  <c r="T229" i="1"/>
  <c r="T217" i="1" s="1"/>
  <c r="DL229" i="1"/>
  <c r="DL217" i="1" s="1"/>
  <c r="DR229" i="1" l="1"/>
  <c r="DR217" i="1" s="1"/>
  <c r="P217" i="1"/>
  <c r="DP231" i="1"/>
  <c r="DP230" i="1" s="1"/>
  <c r="DH231" i="1"/>
  <c r="DH230" i="1" s="1"/>
  <c r="CZ231" i="1"/>
  <c r="CZ230" i="1" s="1"/>
  <c r="CR231" i="1"/>
  <c r="CR230" i="1" s="1"/>
  <c r="CJ231" i="1"/>
  <c r="CJ230" i="1" s="1"/>
  <c r="CB231" i="1"/>
  <c r="CB230" i="1" s="1"/>
  <c r="BT231" i="1"/>
  <c r="BT230" i="1" s="1"/>
  <c r="BL231" i="1"/>
  <c r="BL230" i="1" s="1"/>
  <c r="BD231" i="1"/>
  <c r="BD230" i="1" s="1"/>
  <c r="AV231" i="1"/>
  <c r="AV230" i="1" s="1"/>
  <c r="AN231" i="1"/>
  <c r="AN230" i="1" s="1"/>
  <c r="AF231" i="1"/>
  <c r="AF230" i="1" s="1"/>
  <c r="X231" i="1"/>
  <c r="X230" i="1" s="1"/>
  <c r="P231" i="1"/>
  <c r="DN231" i="1"/>
  <c r="DN230" i="1" s="1"/>
  <c r="DF231" i="1"/>
  <c r="DF230" i="1" s="1"/>
  <c r="CX231" i="1"/>
  <c r="CX230" i="1" s="1"/>
  <c r="CP231" i="1"/>
  <c r="CP230" i="1" s="1"/>
  <c r="CH231" i="1"/>
  <c r="CH230" i="1" s="1"/>
  <c r="BZ231" i="1"/>
  <c r="BZ230" i="1" s="1"/>
  <c r="BR231" i="1"/>
  <c r="BR230" i="1" s="1"/>
  <c r="BJ231" i="1"/>
  <c r="BJ230" i="1" s="1"/>
  <c r="BB231" i="1"/>
  <c r="BB230" i="1" s="1"/>
  <c r="AT231" i="1"/>
  <c r="AT230" i="1" s="1"/>
  <c r="AL231" i="1"/>
  <c r="AL230" i="1" s="1"/>
  <c r="AD231" i="1"/>
  <c r="AD230" i="1" s="1"/>
  <c r="V231" i="1"/>
  <c r="V230" i="1" s="1"/>
  <c r="D232" i="1"/>
  <c r="D233" i="1" s="1"/>
  <c r="DJ231" i="1"/>
  <c r="DJ230" i="1" s="1"/>
  <c r="DB231" i="1"/>
  <c r="DB230" i="1" s="1"/>
  <c r="CT231" i="1"/>
  <c r="CT230" i="1" s="1"/>
  <c r="CL231" i="1"/>
  <c r="CL230" i="1" s="1"/>
  <c r="CD231" i="1"/>
  <c r="CD230" i="1" s="1"/>
  <c r="BV231" i="1"/>
  <c r="BV230" i="1" s="1"/>
  <c r="BN231" i="1"/>
  <c r="BN230" i="1" s="1"/>
  <c r="BF231" i="1"/>
  <c r="BF230" i="1" s="1"/>
  <c r="AX231" i="1"/>
  <c r="AX230" i="1" s="1"/>
  <c r="AP231" i="1"/>
  <c r="AP230" i="1" s="1"/>
  <c r="AH231" i="1"/>
  <c r="AH230" i="1" s="1"/>
  <c r="Z231" i="1"/>
  <c r="Z230" i="1" s="1"/>
  <c r="R231" i="1"/>
  <c r="R230" i="1" s="1"/>
  <c r="CN231" i="1"/>
  <c r="CN230" i="1" s="1"/>
  <c r="BH231" i="1"/>
  <c r="BH230" i="1" s="1"/>
  <c r="AB231" i="1"/>
  <c r="AB230" i="1" s="1"/>
  <c r="DL231" i="1"/>
  <c r="DL230" i="1" s="1"/>
  <c r="CF231" i="1"/>
  <c r="CF230" i="1" s="1"/>
  <c r="AZ231" i="1"/>
  <c r="AZ230" i="1" s="1"/>
  <c r="T231" i="1"/>
  <c r="T230" i="1" s="1"/>
  <c r="CV231" i="1"/>
  <c r="CV230" i="1" s="1"/>
  <c r="BP231" i="1"/>
  <c r="BP230" i="1" s="1"/>
  <c r="AJ231" i="1"/>
  <c r="AJ230" i="1" s="1"/>
  <c r="DD231" i="1"/>
  <c r="DD230" i="1" s="1"/>
  <c r="BX231" i="1"/>
  <c r="BX230" i="1" s="1"/>
  <c r="AR231" i="1"/>
  <c r="AR230" i="1" s="1"/>
  <c r="DP233" i="1" l="1"/>
  <c r="DH233" i="1"/>
  <c r="CZ233" i="1"/>
  <c r="CR233" i="1"/>
  <c r="CJ233" i="1"/>
  <c r="CB233" i="1"/>
  <c r="BT233" i="1"/>
  <c r="BL233" i="1"/>
  <c r="BD233" i="1"/>
  <c r="AV233" i="1"/>
  <c r="AN233" i="1"/>
  <c r="AF233" i="1"/>
  <c r="X233" i="1"/>
  <c r="P233" i="1"/>
  <c r="DN233" i="1"/>
  <c r="DF233" i="1"/>
  <c r="CX233" i="1"/>
  <c r="CP233" i="1"/>
  <c r="CH233" i="1"/>
  <c r="BZ233" i="1"/>
  <c r="BR233" i="1"/>
  <c r="BJ233" i="1"/>
  <c r="BB233" i="1"/>
  <c r="AT233" i="1"/>
  <c r="AL233" i="1"/>
  <c r="AD233" i="1"/>
  <c r="V233" i="1"/>
  <c r="D234" i="1"/>
  <c r="DJ233" i="1"/>
  <c r="DB233" i="1"/>
  <c r="CT233" i="1"/>
  <c r="CL233" i="1"/>
  <c r="CD233" i="1"/>
  <c r="BV233" i="1"/>
  <c r="BN233" i="1"/>
  <c r="BF233" i="1"/>
  <c r="AX233" i="1"/>
  <c r="AP233" i="1"/>
  <c r="AH233" i="1"/>
  <c r="Z233" i="1"/>
  <c r="R233" i="1"/>
  <c r="DL233" i="1"/>
  <c r="CF233" i="1"/>
  <c r="AZ233" i="1"/>
  <c r="T233" i="1"/>
  <c r="DD233" i="1"/>
  <c r="BX233" i="1"/>
  <c r="AR233" i="1"/>
  <c r="CN233" i="1"/>
  <c r="BH233" i="1"/>
  <c r="AB233" i="1"/>
  <c r="BP233" i="1"/>
  <c r="AJ233" i="1"/>
  <c r="CV233" i="1"/>
  <c r="P230" i="1"/>
  <c r="DR231" i="1"/>
  <c r="DR230" i="1" s="1"/>
  <c r="DR233" i="1" l="1"/>
  <c r="DL234" i="1"/>
  <c r="DD234" i="1"/>
  <c r="CV234" i="1"/>
  <c r="CN234" i="1"/>
  <c r="CF234" i="1"/>
  <c r="BX234" i="1"/>
  <c r="BP234" i="1"/>
  <c r="BH234" i="1"/>
  <c r="AZ234" i="1"/>
  <c r="AR234" i="1"/>
  <c r="AJ234" i="1"/>
  <c r="AB234" i="1"/>
  <c r="T234" i="1"/>
  <c r="D235" i="1"/>
  <c r="DJ234" i="1"/>
  <c r="DB234" i="1"/>
  <c r="CT234" i="1"/>
  <c r="CL234" i="1"/>
  <c r="CD234" i="1"/>
  <c r="BV234" i="1"/>
  <c r="BN234" i="1"/>
  <c r="BF234" i="1"/>
  <c r="AX234" i="1"/>
  <c r="AP234" i="1"/>
  <c r="AH234" i="1"/>
  <c r="Z234" i="1"/>
  <c r="R234" i="1"/>
  <c r="DN234" i="1"/>
  <c r="DF234" i="1"/>
  <c r="CX234" i="1"/>
  <c r="CP234" i="1"/>
  <c r="CH234" i="1"/>
  <c r="BZ234" i="1"/>
  <c r="BR234" i="1"/>
  <c r="BJ234" i="1"/>
  <c r="BB234" i="1"/>
  <c r="AT234" i="1"/>
  <c r="AL234" i="1"/>
  <c r="AD234" i="1"/>
  <c r="V234" i="1"/>
  <c r="CZ234" i="1"/>
  <c r="BT234" i="1"/>
  <c r="AN234" i="1"/>
  <c r="CR234" i="1"/>
  <c r="BL234" i="1"/>
  <c r="AF234" i="1"/>
  <c r="DH234" i="1"/>
  <c r="CB234" i="1"/>
  <c r="AV234" i="1"/>
  <c r="P234" i="1"/>
  <c r="CJ234" i="1"/>
  <c r="BD234" i="1"/>
  <c r="X234" i="1"/>
  <c r="DP234" i="1"/>
  <c r="DR234" i="1" l="1"/>
  <c r="DP235" i="1"/>
  <c r="DH235" i="1"/>
  <c r="CZ235" i="1"/>
  <c r="CR235" i="1"/>
  <c r="CJ235" i="1"/>
  <c r="CB235" i="1"/>
  <c r="BT235" i="1"/>
  <c r="BL235" i="1"/>
  <c r="BD235" i="1"/>
  <c r="AV235" i="1"/>
  <c r="AN235" i="1"/>
  <c r="AF235" i="1"/>
  <c r="X235" i="1"/>
  <c r="P235" i="1"/>
  <c r="DN235" i="1"/>
  <c r="DF235" i="1"/>
  <c r="CX235" i="1"/>
  <c r="CP235" i="1"/>
  <c r="CH235" i="1"/>
  <c r="BZ235" i="1"/>
  <c r="BR235" i="1"/>
  <c r="BJ235" i="1"/>
  <c r="BB235" i="1"/>
  <c r="AT235" i="1"/>
  <c r="AL235" i="1"/>
  <c r="AD235" i="1"/>
  <c r="V235" i="1"/>
  <c r="D236" i="1"/>
  <c r="DJ235" i="1"/>
  <c r="DB235" i="1"/>
  <c r="CT235" i="1"/>
  <c r="CL235" i="1"/>
  <c r="CD235" i="1"/>
  <c r="BV235" i="1"/>
  <c r="BN235" i="1"/>
  <c r="BF235" i="1"/>
  <c r="AX235" i="1"/>
  <c r="AP235" i="1"/>
  <c r="AH235" i="1"/>
  <c r="Z235" i="1"/>
  <c r="R235" i="1"/>
  <c r="DD235" i="1"/>
  <c r="BX235" i="1"/>
  <c r="AR235" i="1"/>
  <c r="CV235" i="1"/>
  <c r="BP235" i="1"/>
  <c r="AJ235" i="1"/>
  <c r="DL235" i="1"/>
  <c r="CF235" i="1"/>
  <c r="AZ235" i="1"/>
  <c r="T235" i="1"/>
  <c r="BH235" i="1"/>
  <c r="AB235" i="1"/>
  <c r="CN235" i="1"/>
  <c r="DL236" i="1" l="1"/>
  <c r="DD236" i="1"/>
  <c r="CV236" i="1"/>
  <c r="CN236" i="1"/>
  <c r="CF236" i="1"/>
  <c r="BX236" i="1"/>
  <c r="BP236" i="1"/>
  <c r="BH236" i="1"/>
  <c r="AZ236" i="1"/>
  <c r="AR236" i="1"/>
  <c r="AJ236" i="1"/>
  <c r="AB236" i="1"/>
  <c r="T236" i="1"/>
  <c r="D237" i="1"/>
  <c r="DJ236" i="1"/>
  <c r="DB236" i="1"/>
  <c r="CT236" i="1"/>
  <c r="CL236" i="1"/>
  <c r="CD236" i="1"/>
  <c r="BV236" i="1"/>
  <c r="BN236" i="1"/>
  <c r="BF236" i="1"/>
  <c r="AX236" i="1"/>
  <c r="AP236" i="1"/>
  <c r="AH236" i="1"/>
  <c r="Z236" i="1"/>
  <c r="R236" i="1"/>
  <c r="DN236" i="1"/>
  <c r="DF236" i="1"/>
  <c r="CX236" i="1"/>
  <c r="CP236" i="1"/>
  <c r="CH236" i="1"/>
  <c r="BZ236" i="1"/>
  <c r="BR236" i="1"/>
  <c r="BJ236" i="1"/>
  <c r="BB236" i="1"/>
  <c r="AT236" i="1"/>
  <c r="AL236" i="1"/>
  <c r="AD236" i="1"/>
  <c r="V236" i="1"/>
  <c r="CR236" i="1"/>
  <c r="BL236" i="1"/>
  <c r="AF236" i="1"/>
  <c r="DP236" i="1"/>
  <c r="CJ236" i="1"/>
  <c r="BD236" i="1"/>
  <c r="X236" i="1"/>
  <c r="CZ236" i="1"/>
  <c r="BT236" i="1"/>
  <c r="AN236" i="1"/>
  <c r="DH236" i="1"/>
  <c r="CB236" i="1"/>
  <c r="AV236" i="1"/>
  <c r="P236" i="1"/>
  <c r="DR235" i="1"/>
  <c r="DR236" i="1" l="1"/>
  <c r="DP237" i="1"/>
  <c r="DH237" i="1"/>
  <c r="CZ237" i="1"/>
  <c r="CR237" i="1"/>
  <c r="CJ237" i="1"/>
  <c r="CB237" i="1"/>
  <c r="BT237" i="1"/>
  <c r="BL237" i="1"/>
  <c r="BD237" i="1"/>
  <c r="AV237" i="1"/>
  <c r="AN237" i="1"/>
  <c r="AF237" i="1"/>
  <c r="X237" i="1"/>
  <c r="P237" i="1"/>
  <c r="DN237" i="1"/>
  <c r="DF237" i="1"/>
  <c r="CX237" i="1"/>
  <c r="CP237" i="1"/>
  <c r="CH237" i="1"/>
  <c r="BZ237" i="1"/>
  <c r="BR237" i="1"/>
  <c r="BJ237" i="1"/>
  <c r="BB237" i="1"/>
  <c r="AT237" i="1"/>
  <c r="AL237" i="1"/>
  <c r="AD237" i="1"/>
  <c r="V237" i="1"/>
  <c r="D238" i="1"/>
  <c r="DJ237" i="1"/>
  <c r="DB237" i="1"/>
  <c r="CT237" i="1"/>
  <c r="CL237" i="1"/>
  <c r="CD237" i="1"/>
  <c r="BV237" i="1"/>
  <c r="BN237" i="1"/>
  <c r="BF237" i="1"/>
  <c r="AX237" i="1"/>
  <c r="AP237" i="1"/>
  <c r="AH237" i="1"/>
  <c r="Z237" i="1"/>
  <c r="R237" i="1"/>
  <c r="CV237" i="1"/>
  <c r="BP237" i="1"/>
  <c r="AJ237" i="1"/>
  <c r="CN237" i="1"/>
  <c r="BH237" i="1"/>
  <c r="AB237" i="1"/>
  <c r="DD237" i="1"/>
  <c r="BX237" i="1"/>
  <c r="AR237" i="1"/>
  <c r="CF237" i="1"/>
  <c r="AZ237" i="1"/>
  <c r="T237" i="1"/>
  <c r="DL237" i="1"/>
  <c r="DR237" i="1" l="1"/>
  <c r="DL238" i="1"/>
  <c r="DD238" i="1"/>
  <c r="CV238" i="1"/>
  <c r="CN238" i="1"/>
  <c r="CF238" i="1"/>
  <c r="BX238" i="1"/>
  <c r="BP238" i="1"/>
  <c r="BH238" i="1"/>
  <c r="AZ238" i="1"/>
  <c r="AR238" i="1"/>
  <c r="AJ238" i="1"/>
  <c r="AB238" i="1"/>
  <c r="T238" i="1"/>
  <c r="D239" i="1"/>
  <c r="DJ238" i="1"/>
  <c r="DB238" i="1"/>
  <c r="CT238" i="1"/>
  <c r="CL238" i="1"/>
  <c r="CD238" i="1"/>
  <c r="BV238" i="1"/>
  <c r="BN238" i="1"/>
  <c r="BF238" i="1"/>
  <c r="AX238" i="1"/>
  <c r="AP238" i="1"/>
  <c r="AH238" i="1"/>
  <c r="Z238" i="1"/>
  <c r="R238" i="1"/>
  <c r="DN238" i="1"/>
  <c r="DF238" i="1"/>
  <c r="CX238" i="1"/>
  <c r="CP238" i="1"/>
  <c r="CH238" i="1"/>
  <c r="BZ238" i="1"/>
  <c r="BR238" i="1"/>
  <c r="BJ238" i="1"/>
  <c r="BB238" i="1"/>
  <c r="AT238" i="1"/>
  <c r="AL238" i="1"/>
  <c r="AD238" i="1"/>
  <c r="V238" i="1"/>
  <c r="DP238" i="1"/>
  <c r="CJ238" i="1"/>
  <c r="BD238" i="1"/>
  <c r="X238" i="1"/>
  <c r="DH238" i="1"/>
  <c r="CB238" i="1"/>
  <c r="AV238" i="1"/>
  <c r="P238" i="1"/>
  <c r="CR238" i="1"/>
  <c r="BL238" i="1"/>
  <c r="AF238" i="1"/>
  <c r="CZ238" i="1"/>
  <c r="BT238" i="1"/>
  <c r="AN238" i="1"/>
  <c r="DP239" i="1" l="1"/>
  <c r="DH239" i="1"/>
  <c r="CZ239" i="1"/>
  <c r="CR239" i="1"/>
  <c r="CJ239" i="1"/>
  <c r="CB239" i="1"/>
  <c r="BT239" i="1"/>
  <c r="BL239" i="1"/>
  <c r="BD239" i="1"/>
  <c r="AV239" i="1"/>
  <c r="AN239" i="1"/>
  <c r="AF239" i="1"/>
  <c r="X239" i="1"/>
  <c r="P239" i="1"/>
  <c r="DN239" i="1"/>
  <c r="DF239" i="1"/>
  <c r="CX239" i="1"/>
  <c r="CP239" i="1"/>
  <c r="CH239" i="1"/>
  <c r="BZ239" i="1"/>
  <c r="BR239" i="1"/>
  <c r="BJ239" i="1"/>
  <c r="BB239" i="1"/>
  <c r="AT239" i="1"/>
  <c r="AL239" i="1"/>
  <c r="AD239" i="1"/>
  <c r="V239" i="1"/>
  <c r="D240" i="1"/>
  <c r="DJ239" i="1"/>
  <c r="DB239" i="1"/>
  <c r="CT239" i="1"/>
  <c r="CL239" i="1"/>
  <c r="CD239" i="1"/>
  <c r="BV239" i="1"/>
  <c r="BN239" i="1"/>
  <c r="BF239" i="1"/>
  <c r="AX239" i="1"/>
  <c r="AP239" i="1"/>
  <c r="AH239" i="1"/>
  <c r="Z239" i="1"/>
  <c r="R239" i="1"/>
  <c r="CN239" i="1"/>
  <c r="BH239" i="1"/>
  <c r="AB239" i="1"/>
  <c r="DL239" i="1"/>
  <c r="CF239" i="1"/>
  <c r="AZ239" i="1"/>
  <c r="T239" i="1"/>
  <c r="CV239" i="1"/>
  <c r="BP239" i="1"/>
  <c r="AJ239" i="1"/>
  <c r="DD239" i="1"/>
  <c r="BX239" i="1"/>
  <c r="AR239" i="1"/>
  <c r="DR238" i="1"/>
  <c r="DR239" i="1" l="1"/>
  <c r="DL240" i="1"/>
  <c r="DD240" i="1"/>
  <c r="CV240" i="1"/>
  <c r="CN240" i="1"/>
  <c r="CF240" i="1"/>
  <c r="BX240" i="1"/>
  <c r="BP240" i="1"/>
  <c r="BH240" i="1"/>
  <c r="AZ240" i="1"/>
  <c r="AR240" i="1"/>
  <c r="AJ240" i="1"/>
  <c r="AB240" i="1"/>
  <c r="T240" i="1"/>
  <c r="D241" i="1"/>
  <c r="DJ240" i="1"/>
  <c r="DB240" i="1"/>
  <c r="CT240" i="1"/>
  <c r="CL240" i="1"/>
  <c r="CD240" i="1"/>
  <c r="BV240" i="1"/>
  <c r="BN240" i="1"/>
  <c r="BF240" i="1"/>
  <c r="AX240" i="1"/>
  <c r="AP240" i="1"/>
  <c r="AH240" i="1"/>
  <c r="Z240" i="1"/>
  <c r="R240" i="1"/>
  <c r="DN240" i="1"/>
  <c r="DF240" i="1"/>
  <c r="CX240" i="1"/>
  <c r="CP240" i="1"/>
  <c r="CH240" i="1"/>
  <c r="BZ240" i="1"/>
  <c r="BR240" i="1"/>
  <c r="BJ240" i="1"/>
  <c r="BB240" i="1"/>
  <c r="AT240" i="1"/>
  <c r="AL240" i="1"/>
  <c r="AD240" i="1"/>
  <c r="V240" i="1"/>
  <c r="DH240" i="1"/>
  <c r="CB240" i="1"/>
  <c r="AV240" i="1"/>
  <c r="P240" i="1"/>
  <c r="CZ240" i="1"/>
  <c r="BT240" i="1"/>
  <c r="AN240" i="1"/>
  <c r="DP240" i="1"/>
  <c r="CJ240" i="1"/>
  <c r="BD240" i="1"/>
  <c r="X240" i="1"/>
  <c r="AF240" i="1"/>
  <c r="CR240" i="1"/>
  <c r="BL240" i="1"/>
  <c r="DP241" i="1" l="1"/>
  <c r="DH241" i="1"/>
  <c r="CZ241" i="1"/>
  <c r="CR241" i="1"/>
  <c r="CJ241" i="1"/>
  <c r="CB241" i="1"/>
  <c r="BT241" i="1"/>
  <c r="BL241" i="1"/>
  <c r="BD241" i="1"/>
  <c r="AV241" i="1"/>
  <c r="AN241" i="1"/>
  <c r="AF241" i="1"/>
  <c r="X241" i="1"/>
  <c r="P241" i="1"/>
  <c r="DN241" i="1"/>
  <c r="DF241" i="1"/>
  <c r="CX241" i="1"/>
  <c r="CP241" i="1"/>
  <c r="CH241" i="1"/>
  <c r="BZ241" i="1"/>
  <c r="BR241" i="1"/>
  <c r="BJ241" i="1"/>
  <c r="BB241" i="1"/>
  <c r="AT241" i="1"/>
  <c r="AL241" i="1"/>
  <c r="AD241" i="1"/>
  <c r="V241" i="1"/>
  <c r="D242" i="1"/>
  <c r="DJ241" i="1"/>
  <c r="DB241" i="1"/>
  <c r="CT241" i="1"/>
  <c r="CL241" i="1"/>
  <c r="CD241" i="1"/>
  <c r="BV241" i="1"/>
  <c r="BN241" i="1"/>
  <c r="BF241" i="1"/>
  <c r="AX241" i="1"/>
  <c r="AP241" i="1"/>
  <c r="AH241" i="1"/>
  <c r="Z241" i="1"/>
  <c r="R241" i="1"/>
  <c r="DL241" i="1"/>
  <c r="CF241" i="1"/>
  <c r="AZ241" i="1"/>
  <c r="T241" i="1"/>
  <c r="DD241" i="1"/>
  <c r="BX241" i="1"/>
  <c r="AR241" i="1"/>
  <c r="CN241" i="1"/>
  <c r="BH241" i="1"/>
  <c r="AB241" i="1"/>
  <c r="AJ241" i="1"/>
  <c r="CV241" i="1"/>
  <c r="BP241" i="1"/>
  <c r="DR240" i="1"/>
  <c r="DL242" i="1" l="1"/>
  <c r="DD242" i="1"/>
  <c r="CV242" i="1"/>
  <c r="CN242" i="1"/>
  <c r="CF242" i="1"/>
  <c r="BX242" i="1"/>
  <c r="BP242" i="1"/>
  <c r="BH242" i="1"/>
  <c r="AZ242" i="1"/>
  <c r="AR242" i="1"/>
  <c r="AJ242" i="1"/>
  <c r="AB242" i="1"/>
  <c r="T242" i="1"/>
  <c r="D243" i="1"/>
  <c r="DJ242" i="1"/>
  <c r="DB242" i="1"/>
  <c r="CT242" i="1"/>
  <c r="CL242" i="1"/>
  <c r="CD242" i="1"/>
  <c r="BV242" i="1"/>
  <c r="BN242" i="1"/>
  <c r="BF242" i="1"/>
  <c r="AX242" i="1"/>
  <c r="AP242" i="1"/>
  <c r="AH242" i="1"/>
  <c r="Z242" i="1"/>
  <c r="R242" i="1"/>
  <c r="DN242" i="1"/>
  <c r="DF242" i="1"/>
  <c r="CX242" i="1"/>
  <c r="CP242" i="1"/>
  <c r="CH242" i="1"/>
  <c r="BZ242" i="1"/>
  <c r="BR242" i="1"/>
  <c r="BJ242" i="1"/>
  <c r="BB242" i="1"/>
  <c r="AT242" i="1"/>
  <c r="AL242" i="1"/>
  <c r="AD242" i="1"/>
  <c r="V242" i="1"/>
  <c r="CZ242" i="1"/>
  <c r="BT242" i="1"/>
  <c r="AN242" i="1"/>
  <c r="CR242" i="1"/>
  <c r="BL242" i="1"/>
  <c r="AF242" i="1"/>
  <c r="DH242" i="1"/>
  <c r="CB242" i="1"/>
  <c r="AV242" i="1"/>
  <c r="P242" i="1"/>
  <c r="BD242" i="1"/>
  <c r="X242" i="1"/>
  <c r="DP242" i="1"/>
  <c r="CJ242" i="1"/>
  <c r="DR241" i="1"/>
  <c r="DR242" i="1" l="1"/>
  <c r="DP243" i="1"/>
  <c r="DH243" i="1"/>
  <c r="CZ243" i="1"/>
  <c r="CR243" i="1"/>
  <c r="CJ243" i="1"/>
  <c r="CB243" i="1"/>
  <c r="BT243" i="1"/>
  <c r="BL243" i="1"/>
  <c r="BD243" i="1"/>
  <c r="AV243" i="1"/>
  <c r="AN243" i="1"/>
  <c r="AF243" i="1"/>
  <c r="X243" i="1"/>
  <c r="P243" i="1"/>
  <c r="DN243" i="1"/>
  <c r="DF243" i="1"/>
  <c r="CX243" i="1"/>
  <c r="CP243" i="1"/>
  <c r="CH243" i="1"/>
  <c r="BZ243" i="1"/>
  <c r="BR243" i="1"/>
  <c r="BJ243" i="1"/>
  <c r="BB243" i="1"/>
  <c r="AT243" i="1"/>
  <c r="AL243" i="1"/>
  <c r="AD243" i="1"/>
  <c r="V243" i="1"/>
  <c r="D244" i="1"/>
  <c r="DJ243" i="1"/>
  <c r="DB243" i="1"/>
  <c r="CT243" i="1"/>
  <c r="CL243" i="1"/>
  <c r="CD243" i="1"/>
  <c r="BV243" i="1"/>
  <c r="BN243" i="1"/>
  <c r="BF243" i="1"/>
  <c r="AX243" i="1"/>
  <c r="AP243" i="1"/>
  <c r="AH243" i="1"/>
  <c r="Z243" i="1"/>
  <c r="R243" i="1"/>
  <c r="DD243" i="1"/>
  <c r="BX243" i="1"/>
  <c r="AR243" i="1"/>
  <c r="CV243" i="1"/>
  <c r="BP243" i="1"/>
  <c r="AJ243" i="1"/>
  <c r="DL243" i="1"/>
  <c r="CF243" i="1"/>
  <c r="AZ243" i="1"/>
  <c r="T243" i="1"/>
  <c r="AB243" i="1"/>
  <c r="CN243" i="1"/>
  <c r="BH243" i="1"/>
  <c r="DR243" i="1" l="1"/>
  <c r="DL244" i="1"/>
  <c r="DD244" i="1"/>
  <c r="CV244" i="1"/>
  <c r="CN244" i="1"/>
  <c r="CF244" i="1"/>
  <c r="BX244" i="1"/>
  <c r="BP244" i="1"/>
  <c r="BH244" i="1"/>
  <c r="AZ244" i="1"/>
  <c r="AR244" i="1"/>
  <c r="AJ244" i="1"/>
  <c r="AB244" i="1"/>
  <c r="T244" i="1"/>
  <c r="D245" i="1"/>
  <c r="DJ244" i="1"/>
  <c r="DB244" i="1"/>
  <c r="CT244" i="1"/>
  <c r="CL244" i="1"/>
  <c r="CD244" i="1"/>
  <c r="BV244" i="1"/>
  <c r="BN244" i="1"/>
  <c r="BF244" i="1"/>
  <c r="AX244" i="1"/>
  <c r="AP244" i="1"/>
  <c r="AH244" i="1"/>
  <c r="Z244" i="1"/>
  <c r="R244" i="1"/>
  <c r="DN244" i="1"/>
  <c r="DF244" i="1"/>
  <c r="CX244" i="1"/>
  <c r="CP244" i="1"/>
  <c r="CH244" i="1"/>
  <c r="BZ244" i="1"/>
  <c r="BR244" i="1"/>
  <c r="BJ244" i="1"/>
  <c r="BB244" i="1"/>
  <c r="AT244" i="1"/>
  <c r="AL244" i="1"/>
  <c r="AD244" i="1"/>
  <c r="V244" i="1"/>
  <c r="CR244" i="1"/>
  <c r="BL244" i="1"/>
  <c r="AF244" i="1"/>
  <c r="DP244" i="1"/>
  <c r="CJ244" i="1"/>
  <c r="BD244" i="1"/>
  <c r="X244" i="1"/>
  <c r="CZ244" i="1"/>
  <c r="BT244" i="1"/>
  <c r="AN244" i="1"/>
  <c r="CB244" i="1"/>
  <c r="AV244" i="1"/>
  <c r="P244" i="1"/>
  <c r="DH244" i="1"/>
  <c r="DR244" i="1" l="1"/>
  <c r="D268" i="1"/>
  <c r="DP245" i="1"/>
  <c r="DH245" i="1"/>
  <c r="CZ245" i="1"/>
  <c r="CR245" i="1"/>
  <c r="CJ245" i="1"/>
  <c r="CB245" i="1"/>
  <c r="BT245" i="1"/>
  <c r="BL245" i="1"/>
  <c r="BD245" i="1"/>
  <c r="AV245" i="1"/>
  <c r="AN245" i="1"/>
  <c r="AF245" i="1"/>
  <c r="X245" i="1"/>
  <c r="P245" i="1"/>
  <c r="DN245" i="1"/>
  <c r="DF245" i="1"/>
  <c r="CX245" i="1"/>
  <c r="CP245" i="1"/>
  <c r="CH245" i="1"/>
  <c r="BZ245" i="1"/>
  <c r="BR245" i="1"/>
  <c r="BJ245" i="1"/>
  <c r="BB245" i="1"/>
  <c r="AT245" i="1"/>
  <c r="AL245" i="1"/>
  <c r="AD245" i="1"/>
  <c r="V245" i="1"/>
  <c r="DJ245" i="1"/>
  <c r="DB245" i="1"/>
  <c r="CT245" i="1"/>
  <c r="CL245" i="1"/>
  <c r="CD245" i="1"/>
  <c r="BV245" i="1"/>
  <c r="BN245" i="1"/>
  <c r="BF245" i="1"/>
  <c r="AX245" i="1"/>
  <c r="AP245" i="1"/>
  <c r="AH245" i="1"/>
  <c r="Z245" i="1"/>
  <c r="R245" i="1"/>
  <c r="CV245" i="1"/>
  <c r="BP245" i="1"/>
  <c r="AJ245" i="1"/>
  <c r="CN245" i="1"/>
  <c r="BH245" i="1"/>
  <c r="AB245" i="1"/>
  <c r="DD245" i="1"/>
  <c r="BX245" i="1"/>
  <c r="AR245" i="1"/>
  <c r="AZ245" i="1"/>
  <c r="T245" i="1"/>
  <c r="DL245" i="1"/>
  <c r="CF245" i="1"/>
  <c r="DR245" i="1" l="1"/>
  <c r="DL268" i="1"/>
  <c r="DD268" i="1"/>
  <c r="CV268" i="1"/>
  <c r="CN268" i="1"/>
  <c r="CF268" i="1"/>
  <c r="BX268" i="1"/>
  <c r="BP268" i="1"/>
  <c r="BH268" i="1"/>
  <c r="AZ268" i="1"/>
  <c r="AR268" i="1"/>
  <c r="AJ268" i="1"/>
  <c r="AB268" i="1"/>
  <c r="T268" i="1"/>
  <c r="D269" i="1"/>
  <c r="DJ268" i="1"/>
  <c r="DB268" i="1"/>
  <c r="CT268" i="1"/>
  <c r="CL268" i="1"/>
  <c r="CD268" i="1"/>
  <c r="BV268" i="1"/>
  <c r="BN268" i="1"/>
  <c r="BF268" i="1"/>
  <c r="AX268" i="1"/>
  <c r="AP268" i="1"/>
  <c r="AH268" i="1"/>
  <c r="Z268" i="1"/>
  <c r="R268" i="1"/>
  <c r="DN268" i="1"/>
  <c r="DF268" i="1"/>
  <c r="CX268" i="1"/>
  <c r="CP268" i="1"/>
  <c r="CH268" i="1"/>
  <c r="BZ268" i="1"/>
  <c r="BR268" i="1"/>
  <c r="BJ268" i="1"/>
  <c r="BB268" i="1"/>
  <c r="AT268" i="1"/>
  <c r="AL268" i="1"/>
  <c r="AD268" i="1"/>
  <c r="V268" i="1"/>
  <c r="DH268" i="1"/>
  <c r="CB268" i="1"/>
  <c r="AV268" i="1"/>
  <c r="P268" i="1"/>
  <c r="CZ268" i="1"/>
  <c r="BT268" i="1"/>
  <c r="AN268" i="1"/>
  <c r="DP268" i="1"/>
  <c r="CJ268" i="1"/>
  <c r="BD268" i="1"/>
  <c r="X268" i="1"/>
  <c r="AF268" i="1"/>
  <c r="BL268" i="1"/>
  <c r="CR268" i="1"/>
  <c r="DP269" i="1" l="1"/>
  <c r="DH269" i="1"/>
  <c r="CZ269" i="1"/>
  <c r="CR269" i="1"/>
  <c r="CJ269" i="1"/>
  <c r="CB269" i="1"/>
  <c r="BT269" i="1"/>
  <c r="BL269" i="1"/>
  <c r="BD269" i="1"/>
  <c r="AV269" i="1"/>
  <c r="AN269" i="1"/>
  <c r="AF269" i="1"/>
  <c r="X269" i="1"/>
  <c r="P269" i="1"/>
  <c r="DN269" i="1"/>
  <c r="DF269" i="1"/>
  <c r="CX269" i="1"/>
  <c r="CP269" i="1"/>
  <c r="CH269" i="1"/>
  <c r="BZ269" i="1"/>
  <c r="BR269" i="1"/>
  <c r="BJ269" i="1"/>
  <c r="BB269" i="1"/>
  <c r="AT269" i="1"/>
  <c r="AL269" i="1"/>
  <c r="AD269" i="1"/>
  <c r="V269" i="1"/>
  <c r="DJ269" i="1"/>
  <c r="DB269" i="1"/>
  <c r="CT269" i="1"/>
  <c r="CL269" i="1"/>
  <c r="CD269" i="1"/>
  <c r="BV269" i="1"/>
  <c r="BN269" i="1"/>
  <c r="BF269" i="1"/>
  <c r="AX269" i="1"/>
  <c r="AP269" i="1"/>
  <c r="AH269" i="1"/>
  <c r="Z269" i="1"/>
  <c r="R269" i="1"/>
  <c r="DL269" i="1"/>
  <c r="CF269" i="1"/>
  <c r="AZ269" i="1"/>
  <c r="T269" i="1"/>
  <c r="DD269" i="1"/>
  <c r="BX269" i="1"/>
  <c r="AR269" i="1"/>
  <c r="CN269" i="1"/>
  <c r="BH269" i="1"/>
  <c r="AB269" i="1"/>
  <c r="D246" i="1"/>
  <c r="AJ269" i="1"/>
  <c r="BP269" i="1"/>
  <c r="CV269" i="1"/>
  <c r="DR268" i="1"/>
  <c r="DN246" i="1" l="1"/>
  <c r="DN232" i="1" s="1"/>
  <c r="DF246" i="1"/>
  <c r="DF232" i="1" s="1"/>
  <c r="CX246" i="1"/>
  <c r="CX232" i="1" s="1"/>
  <c r="CP246" i="1"/>
  <c r="CP232" i="1" s="1"/>
  <c r="CH246" i="1"/>
  <c r="CH232" i="1" s="1"/>
  <c r="BZ246" i="1"/>
  <c r="BZ232" i="1" s="1"/>
  <c r="BR246" i="1"/>
  <c r="BR232" i="1" s="1"/>
  <c r="DH246" i="1"/>
  <c r="DH232" i="1" s="1"/>
  <c r="CV246" i="1"/>
  <c r="CV232" i="1" s="1"/>
  <c r="CL246" i="1"/>
  <c r="CL232" i="1" s="1"/>
  <c r="CB246" i="1"/>
  <c r="CB232" i="1" s="1"/>
  <c r="BP246" i="1"/>
  <c r="BP232" i="1" s="1"/>
  <c r="BH246" i="1"/>
  <c r="BH232" i="1" s="1"/>
  <c r="AZ246" i="1"/>
  <c r="AZ232" i="1" s="1"/>
  <c r="AR246" i="1"/>
  <c r="AR232" i="1" s="1"/>
  <c r="AJ246" i="1"/>
  <c r="AJ232" i="1" s="1"/>
  <c r="AB246" i="1"/>
  <c r="AB232" i="1" s="1"/>
  <c r="T246" i="1"/>
  <c r="T232" i="1" s="1"/>
  <c r="D247" i="1"/>
  <c r="D248" i="1" s="1"/>
  <c r="DP246" i="1"/>
  <c r="DP232" i="1" s="1"/>
  <c r="DD246" i="1"/>
  <c r="DD232" i="1" s="1"/>
  <c r="CT246" i="1"/>
  <c r="CT232" i="1" s="1"/>
  <c r="CJ246" i="1"/>
  <c r="CJ232" i="1" s="1"/>
  <c r="BX246" i="1"/>
  <c r="BX232" i="1" s="1"/>
  <c r="BN246" i="1"/>
  <c r="BN232" i="1" s="1"/>
  <c r="BF246" i="1"/>
  <c r="BF232" i="1" s="1"/>
  <c r="AX246" i="1"/>
  <c r="AX232" i="1" s="1"/>
  <c r="AP246" i="1"/>
  <c r="AP232" i="1" s="1"/>
  <c r="AH246" i="1"/>
  <c r="AH232" i="1" s="1"/>
  <c r="Z246" i="1"/>
  <c r="Z232" i="1" s="1"/>
  <c r="R246" i="1"/>
  <c r="R232" i="1" s="1"/>
  <c r="DJ246" i="1"/>
  <c r="DJ232" i="1" s="1"/>
  <c r="CZ246" i="1"/>
  <c r="CZ232" i="1" s="1"/>
  <c r="CN246" i="1"/>
  <c r="CN232" i="1" s="1"/>
  <c r="CD246" i="1"/>
  <c r="CD232" i="1" s="1"/>
  <c r="BT246" i="1"/>
  <c r="BT232" i="1" s="1"/>
  <c r="BJ246" i="1"/>
  <c r="BJ232" i="1" s="1"/>
  <c r="BB246" i="1"/>
  <c r="BB232" i="1" s="1"/>
  <c r="AT246" i="1"/>
  <c r="AT232" i="1" s="1"/>
  <c r="AL246" i="1"/>
  <c r="AL232" i="1" s="1"/>
  <c r="AD246" i="1"/>
  <c r="AD232" i="1" s="1"/>
  <c r="V246" i="1"/>
  <c r="V232" i="1" s="1"/>
  <c r="CR246" i="1"/>
  <c r="CR232" i="1" s="1"/>
  <c r="BD246" i="1"/>
  <c r="BD232" i="1" s="1"/>
  <c r="X246" i="1"/>
  <c r="X232" i="1" s="1"/>
  <c r="CF246" i="1"/>
  <c r="CF232" i="1" s="1"/>
  <c r="AV246" i="1"/>
  <c r="AV232" i="1" s="1"/>
  <c r="P246" i="1"/>
  <c r="DB246" i="1"/>
  <c r="DB232" i="1" s="1"/>
  <c r="BL246" i="1"/>
  <c r="BL232" i="1" s="1"/>
  <c r="AF246" i="1"/>
  <c r="AF232" i="1" s="1"/>
  <c r="DL246" i="1"/>
  <c r="DL232" i="1" s="1"/>
  <c r="BV246" i="1"/>
  <c r="BV232" i="1" s="1"/>
  <c r="AN246" i="1"/>
  <c r="AN232" i="1" s="1"/>
  <c r="DR269" i="1"/>
  <c r="DR246" i="1" l="1"/>
  <c r="DR232" i="1" s="1"/>
  <c r="P232" i="1"/>
  <c r="DL248" i="1"/>
  <c r="DD248" i="1"/>
  <c r="CV248" i="1"/>
  <c r="CN248" i="1"/>
  <c r="CF248" i="1"/>
  <c r="BX248" i="1"/>
  <c r="BP248" i="1"/>
  <c r="BH248" i="1"/>
  <c r="AZ248" i="1"/>
  <c r="AR248" i="1"/>
  <c r="AJ248" i="1"/>
  <c r="AB248" i="1"/>
  <c r="T248" i="1"/>
  <c r="DN248" i="1"/>
  <c r="DF248" i="1"/>
  <c r="CX248" i="1"/>
  <c r="CP248" i="1"/>
  <c r="CH248" i="1"/>
  <c r="BZ248" i="1"/>
  <c r="BR248" i="1"/>
  <c r="BJ248" i="1"/>
  <c r="BB248" i="1"/>
  <c r="AT248" i="1"/>
  <c r="AL248" i="1"/>
  <c r="AD248" i="1"/>
  <c r="V248" i="1"/>
  <c r="DP248" i="1"/>
  <c r="CZ248" i="1"/>
  <c r="CJ248" i="1"/>
  <c r="BT248" i="1"/>
  <c r="BD248" i="1"/>
  <c r="AN248" i="1"/>
  <c r="X248" i="1"/>
  <c r="D249" i="1"/>
  <c r="DJ248" i="1"/>
  <c r="CT248" i="1"/>
  <c r="CD248" i="1"/>
  <c r="BN248" i="1"/>
  <c r="AX248" i="1"/>
  <c r="AH248" i="1"/>
  <c r="R248" i="1"/>
  <c r="DB248" i="1"/>
  <c r="CL248" i="1"/>
  <c r="BV248" i="1"/>
  <c r="BF248" i="1"/>
  <c r="AP248" i="1"/>
  <c r="Z248" i="1"/>
  <c r="BL248" i="1"/>
  <c r="DH248" i="1"/>
  <c r="AV248" i="1"/>
  <c r="CB248" i="1"/>
  <c r="P248" i="1"/>
  <c r="AF248" i="1"/>
  <c r="CR248" i="1"/>
  <c r="DR248" i="1" l="1"/>
  <c r="DP249" i="1"/>
  <c r="DH249" i="1"/>
  <c r="CZ249" i="1"/>
  <c r="CR249" i="1"/>
  <c r="CJ249" i="1"/>
  <c r="CB249" i="1"/>
  <c r="BT249" i="1"/>
  <c r="BL249" i="1"/>
  <c r="BD249" i="1"/>
  <c r="AV249" i="1"/>
  <c r="AN249" i="1"/>
  <c r="AF249" i="1"/>
  <c r="X249" i="1"/>
  <c r="P249" i="1"/>
  <c r="D250" i="1"/>
  <c r="DJ249" i="1"/>
  <c r="DB249" i="1"/>
  <c r="CT249" i="1"/>
  <c r="CL249" i="1"/>
  <c r="CD249" i="1"/>
  <c r="BV249" i="1"/>
  <c r="BN249" i="1"/>
  <c r="BF249" i="1"/>
  <c r="AX249" i="1"/>
  <c r="AP249" i="1"/>
  <c r="AH249" i="1"/>
  <c r="Z249" i="1"/>
  <c r="R249" i="1"/>
  <c r="DL249" i="1"/>
  <c r="CV249" i="1"/>
  <c r="CF249" i="1"/>
  <c r="BP249" i="1"/>
  <c r="AZ249" i="1"/>
  <c r="AJ249" i="1"/>
  <c r="T249" i="1"/>
  <c r="DF249" i="1"/>
  <c r="CP249" i="1"/>
  <c r="BZ249" i="1"/>
  <c r="BJ249" i="1"/>
  <c r="AT249" i="1"/>
  <c r="AD249" i="1"/>
  <c r="DN249" i="1"/>
  <c r="CX249" i="1"/>
  <c r="CH249" i="1"/>
  <c r="BR249" i="1"/>
  <c r="BB249" i="1"/>
  <c r="AL249" i="1"/>
  <c r="V249" i="1"/>
  <c r="BH249" i="1"/>
  <c r="DD249" i="1"/>
  <c r="AR249" i="1"/>
  <c r="BX249" i="1"/>
  <c r="CN249" i="1"/>
  <c r="AB249" i="1"/>
  <c r="DR249" i="1" l="1"/>
  <c r="DL250" i="1"/>
  <c r="DD250" i="1"/>
  <c r="CV250" i="1"/>
  <c r="CN250" i="1"/>
  <c r="CF250" i="1"/>
  <c r="BX250" i="1"/>
  <c r="BP250" i="1"/>
  <c r="BH250" i="1"/>
  <c r="AZ250" i="1"/>
  <c r="AR250" i="1"/>
  <c r="AJ250" i="1"/>
  <c r="AB250" i="1"/>
  <c r="T250" i="1"/>
  <c r="DN250" i="1"/>
  <c r="DF250" i="1"/>
  <c r="CX250" i="1"/>
  <c r="CP250" i="1"/>
  <c r="CH250" i="1"/>
  <c r="BZ250" i="1"/>
  <c r="BR250" i="1"/>
  <c r="BJ250" i="1"/>
  <c r="BB250" i="1"/>
  <c r="AT250" i="1"/>
  <c r="AL250" i="1"/>
  <c r="AD250" i="1"/>
  <c r="V250" i="1"/>
  <c r="DB250" i="1"/>
  <c r="CL250" i="1"/>
  <c r="BV250" i="1"/>
  <c r="BF250" i="1"/>
  <c r="AP250" i="1"/>
  <c r="Z250" i="1"/>
  <c r="DP250" i="1"/>
  <c r="CZ250" i="1"/>
  <c r="CJ250" i="1"/>
  <c r="BT250" i="1"/>
  <c r="BD250" i="1"/>
  <c r="AN250" i="1"/>
  <c r="X250" i="1"/>
  <c r="DH250" i="1"/>
  <c r="CR250" i="1"/>
  <c r="CB250" i="1"/>
  <c r="BL250" i="1"/>
  <c r="AV250" i="1"/>
  <c r="AF250" i="1"/>
  <c r="P250" i="1"/>
  <c r="DJ250" i="1"/>
  <c r="AX250" i="1"/>
  <c r="CT250" i="1"/>
  <c r="AH250" i="1"/>
  <c r="BN250" i="1"/>
  <c r="CD250" i="1"/>
  <c r="R250" i="1"/>
  <c r="D251" i="1"/>
  <c r="DP251" i="1" l="1"/>
  <c r="DH251" i="1"/>
  <c r="CZ251" i="1"/>
  <c r="CR251" i="1"/>
  <c r="CJ251" i="1"/>
  <c r="CB251" i="1"/>
  <c r="BT251" i="1"/>
  <c r="BL251" i="1"/>
  <c r="BD251" i="1"/>
  <c r="AV251" i="1"/>
  <c r="AN251" i="1"/>
  <c r="AF251" i="1"/>
  <c r="X251" i="1"/>
  <c r="P251" i="1"/>
  <c r="DN251" i="1"/>
  <c r="DF251" i="1"/>
  <c r="CX251" i="1"/>
  <c r="CP251" i="1"/>
  <c r="CH251" i="1"/>
  <c r="BZ251" i="1"/>
  <c r="BR251" i="1"/>
  <c r="BJ251" i="1"/>
  <c r="BB251" i="1"/>
  <c r="AT251" i="1"/>
  <c r="AL251" i="1"/>
  <c r="AD251" i="1"/>
  <c r="D252" i="1"/>
  <c r="DJ251" i="1"/>
  <c r="DB251" i="1"/>
  <c r="CT251" i="1"/>
  <c r="CL251" i="1"/>
  <c r="CD251" i="1"/>
  <c r="BV251" i="1"/>
  <c r="BN251" i="1"/>
  <c r="BF251" i="1"/>
  <c r="AX251" i="1"/>
  <c r="AP251" i="1"/>
  <c r="AH251" i="1"/>
  <c r="Z251" i="1"/>
  <c r="R251" i="1"/>
  <c r="DL251" i="1"/>
  <c r="CF251" i="1"/>
  <c r="AZ251" i="1"/>
  <c r="V251" i="1"/>
  <c r="DD251" i="1"/>
  <c r="BX251" i="1"/>
  <c r="AR251" i="1"/>
  <c r="T251" i="1"/>
  <c r="CN251" i="1"/>
  <c r="BH251" i="1"/>
  <c r="AB251" i="1"/>
  <c r="BP251" i="1"/>
  <c r="AJ251" i="1"/>
  <c r="CV251" i="1"/>
  <c r="DR250" i="1"/>
  <c r="DR251" i="1" l="1"/>
  <c r="DL252" i="1"/>
  <c r="DL247" i="1" s="1"/>
  <c r="DD252" i="1"/>
  <c r="DD247" i="1" s="1"/>
  <c r="CV252" i="1"/>
  <c r="CV247" i="1" s="1"/>
  <c r="CN252" i="1"/>
  <c r="CN247" i="1" s="1"/>
  <c r="CF252" i="1"/>
  <c r="CF247" i="1" s="1"/>
  <c r="BX252" i="1"/>
  <c r="BX247" i="1" s="1"/>
  <c r="BP252" i="1"/>
  <c r="BP247" i="1" s="1"/>
  <c r="BH252" i="1"/>
  <c r="BH247" i="1" s="1"/>
  <c r="AZ252" i="1"/>
  <c r="AZ247" i="1" s="1"/>
  <c r="AR252" i="1"/>
  <c r="AR247" i="1" s="1"/>
  <c r="AJ252" i="1"/>
  <c r="AJ247" i="1" s="1"/>
  <c r="AB252" i="1"/>
  <c r="AB247" i="1" s="1"/>
  <c r="T252" i="1"/>
  <c r="T247" i="1" s="1"/>
  <c r="D253" i="1"/>
  <c r="D254" i="1" s="1"/>
  <c r="DJ252" i="1"/>
  <c r="DJ247" i="1" s="1"/>
  <c r="DB252" i="1"/>
  <c r="DB247" i="1" s="1"/>
  <c r="CT252" i="1"/>
  <c r="CT247" i="1" s="1"/>
  <c r="CL252" i="1"/>
  <c r="CL247" i="1" s="1"/>
  <c r="CD252" i="1"/>
  <c r="BV252" i="1"/>
  <c r="BV247" i="1" s="1"/>
  <c r="BN252" i="1"/>
  <c r="BN247" i="1" s="1"/>
  <c r="BF252" i="1"/>
  <c r="BF247" i="1" s="1"/>
  <c r="AX252" i="1"/>
  <c r="AX247" i="1" s="1"/>
  <c r="AP252" i="1"/>
  <c r="AP247" i="1" s="1"/>
  <c r="AH252" i="1"/>
  <c r="AH247" i="1" s="1"/>
  <c r="Z252" i="1"/>
  <c r="Z247" i="1" s="1"/>
  <c r="R252" i="1"/>
  <c r="R247" i="1" s="1"/>
  <c r="DN252" i="1"/>
  <c r="DN247" i="1" s="1"/>
  <c r="DF252" i="1"/>
  <c r="DF247" i="1" s="1"/>
  <c r="CX252" i="1"/>
  <c r="CX247" i="1" s="1"/>
  <c r="CP252" i="1"/>
  <c r="CP247" i="1" s="1"/>
  <c r="CH252" i="1"/>
  <c r="CH247" i="1" s="1"/>
  <c r="BZ252" i="1"/>
  <c r="BZ247" i="1" s="1"/>
  <c r="BR252" i="1"/>
  <c r="BR247" i="1" s="1"/>
  <c r="BJ252" i="1"/>
  <c r="BJ247" i="1" s="1"/>
  <c r="BB252" i="1"/>
  <c r="BB247" i="1" s="1"/>
  <c r="AT252" i="1"/>
  <c r="AT247" i="1" s="1"/>
  <c r="AL252" i="1"/>
  <c r="AL247" i="1" s="1"/>
  <c r="AD252" i="1"/>
  <c r="AD247" i="1" s="1"/>
  <c r="V252" i="1"/>
  <c r="V247" i="1" s="1"/>
  <c r="DH252" i="1"/>
  <c r="DH247" i="1" s="1"/>
  <c r="CB252" i="1"/>
  <c r="CB247" i="1" s="1"/>
  <c r="AV252" i="1"/>
  <c r="AV247" i="1" s="1"/>
  <c r="P252" i="1"/>
  <c r="P247" i="1" s="1"/>
  <c r="CZ252" i="1"/>
  <c r="CZ247" i="1" s="1"/>
  <c r="BT252" i="1"/>
  <c r="BT247" i="1" s="1"/>
  <c r="AN252" i="1"/>
  <c r="AN247" i="1" s="1"/>
  <c r="DP252" i="1"/>
  <c r="DP247" i="1" s="1"/>
  <c r="CJ252" i="1"/>
  <c r="CJ247" i="1" s="1"/>
  <c r="BD252" i="1"/>
  <c r="BD247" i="1" s="1"/>
  <c r="X252" i="1"/>
  <c r="X247" i="1" s="1"/>
  <c r="CR252" i="1"/>
  <c r="CR247" i="1" s="1"/>
  <c r="AF252" i="1"/>
  <c r="AF247" i="1" s="1"/>
  <c r="BL252" i="1"/>
  <c r="BL247" i="1" s="1"/>
  <c r="CD247" i="1"/>
  <c r="DL254" i="1" l="1"/>
  <c r="DD254" i="1"/>
  <c r="CV254" i="1"/>
  <c r="CN254" i="1"/>
  <c r="CF254" i="1"/>
  <c r="BX254" i="1"/>
  <c r="BP254" i="1"/>
  <c r="BH254" i="1"/>
  <c r="AZ254" i="1"/>
  <c r="AR254" i="1"/>
  <c r="AJ254" i="1"/>
  <c r="AB254" i="1"/>
  <c r="T254" i="1"/>
  <c r="D255" i="1"/>
  <c r="DJ254" i="1"/>
  <c r="DB254" i="1"/>
  <c r="CT254" i="1"/>
  <c r="CL254" i="1"/>
  <c r="CD254" i="1"/>
  <c r="BV254" i="1"/>
  <c r="BN254" i="1"/>
  <c r="BF254" i="1"/>
  <c r="AX254" i="1"/>
  <c r="AP254" i="1"/>
  <c r="AH254" i="1"/>
  <c r="Z254" i="1"/>
  <c r="R254" i="1"/>
  <c r="DN254" i="1"/>
  <c r="DF254" i="1"/>
  <c r="CX254" i="1"/>
  <c r="CP254" i="1"/>
  <c r="CH254" i="1"/>
  <c r="BZ254" i="1"/>
  <c r="BR254" i="1"/>
  <c r="BJ254" i="1"/>
  <c r="BB254" i="1"/>
  <c r="AT254" i="1"/>
  <c r="AL254" i="1"/>
  <c r="AD254" i="1"/>
  <c r="V254" i="1"/>
  <c r="CR254" i="1"/>
  <c r="BL254" i="1"/>
  <c r="AF254" i="1"/>
  <c r="DP254" i="1"/>
  <c r="CJ254" i="1"/>
  <c r="BD254" i="1"/>
  <c r="X254" i="1"/>
  <c r="CZ254" i="1"/>
  <c r="BT254" i="1"/>
  <c r="AN254" i="1"/>
  <c r="AV254" i="1"/>
  <c r="P254" i="1"/>
  <c r="CB254" i="1"/>
  <c r="DH254" i="1"/>
  <c r="DR252" i="1"/>
  <c r="DR247" i="1" s="1"/>
  <c r="DP255" i="1" l="1"/>
  <c r="DH255" i="1"/>
  <c r="CZ255" i="1"/>
  <c r="CR255" i="1"/>
  <c r="CJ255" i="1"/>
  <c r="CB255" i="1"/>
  <c r="BT255" i="1"/>
  <c r="BL255" i="1"/>
  <c r="BD255" i="1"/>
  <c r="AV255" i="1"/>
  <c r="AN255" i="1"/>
  <c r="AF255" i="1"/>
  <c r="X255" i="1"/>
  <c r="P255" i="1"/>
  <c r="DN255" i="1"/>
  <c r="DF255" i="1"/>
  <c r="CX255" i="1"/>
  <c r="CP255" i="1"/>
  <c r="CH255" i="1"/>
  <c r="BZ255" i="1"/>
  <c r="BR255" i="1"/>
  <c r="BJ255" i="1"/>
  <c r="BB255" i="1"/>
  <c r="AT255" i="1"/>
  <c r="AL255" i="1"/>
  <c r="AD255" i="1"/>
  <c r="V255" i="1"/>
  <c r="D256" i="1"/>
  <c r="DJ255" i="1"/>
  <c r="DB255" i="1"/>
  <c r="CT255" i="1"/>
  <c r="CL255" i="1"/>
  <c r="CD255" i="1"/>
  <c r="BV255" i="1"/>
  <c r="BN255" i="1"/>
  <c r="BF255" i="1"/>
  <c r="AX255" i="1"/>
  <c r="AP255" i="1"/>
  <c r="AH255" i="1"/>
  <c r="Z255" i="1"/>
  <c r="R255" i="1"/>
  <c r="CV255" i="1"/>
  <c r="BP255" i="1"/>
  <c r="AJ255" i="1"/>
  <c r="CN255" i="1"/>
  <c r="BH255" i="1"/>
  <c r="AB255" i="1"/>
  <c r="DD255" i="1"/>
  <c r="BX255" i="1"/>
  <c r="AR255" i="1"/>
  <c r="T255" i="1"/>
  <c r="DL255" i="1"/>
  <c r="AZ255" i="1"/>
  <c r="CF255" i="1"/>
  <c r="DR254" i="1"/>
  <c r="DL256" i="1" l="1"/>
  <c r="DD256" i="1"/>
  <c r="CV256" i="1"/>
  <c r="CN256" i="1"/>
  <c r="CF256" i="1"/>
  <c r="BX256" i="1"/>
  <c r="BP256" i="1"/>
  <c r="BH256" i="1"/>
  <c r="AZ256" i="1"/>
  <c r="AR256" i="1"/>
  <c r="AJ256" i="1"/>
  <c r="AB256" i="1"/>
  <c r="T256" i="1"/>
  <c r="D257" i="1"/>
  <c r="DJ256" i="1"/>
  <c r="DB256" i="1"/>
  <c r="CT256" i="1"/>
  <c r="CL256" i="1"/>
  <c r="CD256" i="1"/>
  <c r="BV256" i="1"/>
  <c r="BN256" i="1"/>
  <c r="BF256" i="1"/>
  <c r="AX256" i="1"/>
  <c r="AP256" i="1"/>
  <c r="AH256" i="1"/>
  <c r="Z256" i="1"/>
  <c r="R256" i="1"/>
  <c r="DN256" i="1"/>
  <c r="DF256" i="1"/>
  <c r="CX256" i="1"/>
  <c r="CP256" i="1"/>
  <c r="CH256" i="1"/>
  <c r="BZ256" i="1"/>
  <c r="BR256" i="1"/>
  <c r="BJ256" i="1"/>
  <c r="BB256" i="1"/>
  <c r="AT256" i="1"/>
  <c r="AL256" i="1"/>
  <c r="AD256" i="1"/>
  <c r="V256" i="1"/>
  <c r="CR256" i="1"/>
  <c r="BL256" i="1"/>
  <c r="AF256" i="1"/>
  <c r="DP256" i="1"/>
  <c r="CJ256" i="1"/>
  <c r="BD256" i="1"/>
  <c r="X256" i="1"/>
  <c r="CZ256" i="1"/>
  <c r="BT256" i="1"/>
  <c r="AN256" i="1"/>
  <c r="CB256" i="1"/>
  <c r="AV256" i="1"/>
  <c r="DH256" i="1"/>
  <c r="P256" i="1"/>
  <c r="DR255" i="1"/>
  <c r="DR256" i="1" l="1"/>
  <c r="DP257" i="1"/>
  <c r="DH257" i="1"/>
  <c r="CZ257" i="1"/>
  <c r="CR257" i="1"/>
  <c r="CJ257" i="1"/>
  <c r="CB257" i="1"/>
  <c r="BT257" i="1"/>
  <c r="BL257" i="1"/>
  <c r="BD257" i="1"/>
  <c r="AV257" i="1"/>
  <c r="AN257" i="1"/>
  <c r="AF257" i="1"/>
  <c r="X257" i="1"/>
  <c r="P257" i="1"/>
  <c r="DN257" i="1"/>
  <c r="DF257" i="1"/>
  <c r="CX257" i="1"/>
  <c r="CP257" i="1"/>
  <c r="CH257" i="1"/>
  <c r="BZ257" i="1"/>
  <c r="BR257" i="1"/>
  <c r="BJ257" i="1"/>
  <c r="BB257" i="1"/>
  <c r="AT257" i="1"/>
  <c r="AL257" i="1"/>
  <c r="AD257" i="1"/>
  <c r="V257" i="1"/>
  <c r="D258" i="1"/>
  <c r="DJ257" i="1"/>
  <c r="DB257" i="1"/>
  <c r="CT257" i="1"/>
  <c r="CL257" i="1"/>
  <c r="CD257" i="1"/>
  <c r="BV257" i="1"/>
  <c r="BN257" i="1"/>
  <c r="BF257" i="1"/>
  <c r="AX257" i="1"/>
  <c r="AP257" i="1"/>
  <c r="AH257" i="1"/>
  <c r="Z257" i="1"/>
  <c r="R257" i="1"/>
  <c r="CV257" i="1"/>
  <c r="BP257" i="1"/>
  <c r="AJ257" i="1"/>
  <c r="CN257" i="1"/>
  <c r="BH257" i="1"/>
  <c r="AB257" i="1"/>
  <c r="DD257" i="1"/>
  <c r="BX257" i="1"/>
  <c r="AR257" i="1"/>
  <c r="AZ257" i="1"/>
  <c r="T257" i="1"/>
  <c r="CF257" i="1"/>
  <c r="DL257" i="1"/>
  <c r="DL258" i="1" l="1"/>
  <c r="DD258" i="1"/>
  <c r="CV258" i="1"/>
  <c r="CN258" i="1"/>
  <c r="CF258" i="1"/>
  <c r="BX258" i="1"/>
  <c r="BP258" i="1"/>
  <c r="BH258" i="1"/>
  <c r="AZ258" i="1"/>
  <c r="AR258" i="1"/>
  <c r="AJ258" i="1"/>
  <c r="AB258" i="1"/>
  <c r="T258" i="1"/>
  <c r="D259" i="1"/>
  <c r="DJ258" i="1"/>
  <c r="DB258" i="1"/>
  <c r="CT258" i="1"/>
  <c r="CL258" i="1"/>
  <c r="CD258" i="1"/>
  <c r="BV258" i="1"/>
  <c r="BN258" i="1"/>
  <c r="BF258" i="1"/>
  <c r="AX258" i="1"/>
  <c r="AP258" i="1"/>
  <c r="AH258" i="1"/>
  <c r="Z258" i="1"/>
  <c r="R258" i="1"/>
  <c r="DN258" i="1"/>
  <c r="DF258" i="1"/>
  <c r="CX258" i="1"/>
  <c r="CP258" i="1"/>
  <c r="CH258" i="1"/>
  <c r="BZ258" i="1"/>
  <c r="BR258" i="1"/>
  <c r="BJ258" i="1"/>
  <c r="BB258" i="1"/>
  <c r="AT258" i="1"/>
  <c r="AL258" i="1"/>
  <c r="AD258" i="1"/>
  <c r="V258" i="1"/>
  <c r="CR258" i="1"/>
  <c r="BL258" i="1"/>
  <c r="AF258" i="1"/>
  <c r="DP258" i="1"/>
  <c r="CJ258" i="1"/>
  <c r="BD258" i="1"/>
  <c r="X258" i="1"/>
  <c r="CZ258" i="1"/>
  <c r="BT258" i="1"/>
  <c r="AN258" i="1"/>
  <c r="DH258" i="1"/>
  <c r="CB258" i="1"/>
  <c r="P258" i="1"/>
  <c r="AV258" i="1"/>
  <c r="DR257" i="1"/>
  <c r="DP259" i="1" l="1"/>
  <c r="DH259" i="1"/>
  <c r="CZ259" i="1"/>
  <c r="CR259" i="1"/>
  <c r="CJ259" i="1"/>
  <c r="CB259" i="1"/>
  <c r="BT259" i="1"/>
  <c r="BL259" i="1"/>
  <c r="BD259" i="1"/>
  <c r="AV259" i="1"/>
  <c r="AN259" i="1"/>
  <c r="AF259" i="1"/>
  <c r="X259" i="1"/>
  <c r="P259" i="1"/>
  <c r="DN259" i="1"/>
  <c r="DF259" i="1"/>
  <c r="CX259" i="1"/>
  <c r="CP259" i="1"/>
  <c r="CH259" i="1"/>
  <c r="BZ259" i="1"/>
  <c r="BR259" i="1"/>
  <c r="BJ259" i="1"/>
  <c r="BB259" i="1"/>
  <c r="AT259" i="1"/>
  <c r="AL259" i="1"/>
  <c r="AD259" i="1"/>
  <c r="V259" i="1"/>
  <c r="D260" i="1"/>
  <c r="DJ259" i="1"/>
  <c r="DB259" i="1"/>
  <c r="CT259" i="1"/>
  <c r="CL259" i="1"/>
  <c r="CD259" i="1"/>
  <c r="BV259" i="1"/>
  <c r="BN259" i="1"/>
  <c r="BF259" i="1"/>
  <c r="AX259" i="1"/>
  <c r="AP259" i="1"/>
  <c r="AH259" i="1"/>
  <c r="Z259" i="1"/>
  <c r="R259" i="1"/>
  <c r="CV259" i="1"/>
  <c r="BP259" i="1"/>
  <c r="AJ259" i="1"/>
  <c r="CN259" i="1"/>
  <c r="BH259" i="1"/>
  <c r="AB259" i="1"/>
  <c r="DD259" i="1"/>
  <c r="BX259" i="1"/>
  <c r="AR259" i="1"/>
  <c r="CF259" i="1"/>
  <c r="AZ259" i="1"/>
  <c r="DL259" i="1"/>
  <c r="T259" i="1"/>
  <c r="DR258" i="1"/>
  <c r="DR259" i="1" l="1"/>
  <c r="DL260" i="1"/>
  <c r="DD260" i="1"/>
  <c r="CV260" i="1"/>
  <c r="CN260" i="1"/>
  <c r="CF260" i="1"/>
  <c r="BX260" i="1"/>
  <c r="BP260" i="1"/>
  <c r="BH260" i="1"/>
  <c r="AZ260" i="1"/>
  <c r="AR260" i="1"/>
  <c r="AJ260" i="1"/>
  <c r="AB260" i="1"/>
  <c r="T260" i="1"/>
  <c r="D261" i="1"/>
  <c r="DJ260" i="1"/>
  <c r="DB260" i="1"/>
  <c r="CT260" i="1"/>
  <c r="CL260" i="1"/>
  <c r="CD260" i="1"/>
  <c r="BV260" i="1"/>
  <c r="BN260" i="1"/>
  <c r="BF260" i="1"/>
  <c r="AX260" i="1"/>
  <c r="AP260" i="1"/>
  <c r="AH260" i="1"/>
  <c r="Z260" i="1"/>
  <c r="R260" i="1"/>
  <c r="DN260" i="1"/>
  <c r="DF260" i="1"/>
  <c r="CX260" i="1"/>
  <c r="CP260" i="1"/>
  <c r="CH260" i="1"/>
  <c r="BZ260" i="1"/>
  <c r="BR260" i="1"/>
  <c r="BJ260" i="1"/>
  <c r="BB260" i="1"/>
  <c r="AT260" i="1"/>
  <c r="AL260" i="1"/>
  <c r="AD260" i="1"/>
  <c r="V260" i="1"/>
  <c r="CR260" i="1"/>
  <c r="BL260" i="1"/>
  <c r="AF260" i="1"/>
  <c r="DP260" i="1"/>
  <c r="CJ260" i="1"/>
  <c r="BD260" i="1"/>
  <c r="X260" i="1"/>
  <c r="CZ260" i="1"/>
  <c r="BT260" i="1"/>
  <c r="AN260" i="1"/>
  <c r="P260" i="1"/>
  <c r="DH260" i="1"/>
  <c r="AV260" i="1"/>
  <c r="CB260" i="1"/>
  <c r="DR260" i="1" l="1"/>
  <c r="DP261" i="1"/>
  <c r="DH261" i="1"/>
  <c r="CZ261" i="1"/>
  <c r="CR261" i="1"/>
  <c r="CJ261" i="1"/>
  <c r="CB261" i="1"/>
  <c r="BT261" i="1"/>
  <c r="BL261" i="1"/>
  <c r="BD261" i="1"/>
  <c r="AV261" i="1"/>
  <c r="AN261" i="1"/>
  <c r="AF261" i="1"/>
  <c r="X261" i="1"/>
  <c r="P261" i="1"/>
  <c r="DN261" i="1"/>
  <c r="DF261" i="1"/>
  <c r="CX261" i="1"/>
  <c r="CP261" i="1"/>
  <c r="CH261" i="1"/>
  <c r="BZ261" i="1"/>
  <c r="BR261" i="1"/>
  <c r="BJ261" i="1"/>
  <c r="BB261" i="1"/>
  <c r="AT261" i="1"/>
  <c r="AL261" i="1"/>
  <c r="AD261" i="1"/>
  <c r="V261" i="1"/>
  <c r="D262" i="1"/>
  <c r="DJ261" i="1"/>
  <c r="DB261" i="1"/>
  <c r="CT261" i="1"/>
  <c r="CL261" i="1"/>
  <c r="CD261" i="1"/>
  <c r="BV261" i="1"/>
  <c r="BN261" i="1"/>
  <c r="BF261" i="1"/>
  <c r="AX261" i="1"/>
  <c r="AP261" i="1"/>
  <c r="AH261" i="1"/>
  <c r="Z261" i="1"/>
  <c r="R261" i="1"/>
  <c r="CV261" i="1"/>
  <c r="BP261" i="1"/>
  <c r="AJ261" i="1"/>
  <c r="CN261" i="1"/>
  <c r="BH261" i="1"/>
  <c r="AB261" i="1"/>
  <c r="DD261" i="1"/>
  <c r="BX261" i="1"/>
  <c r="AR261" i="1"/>
  <c r="DL261" i="1"/>
  <c r="CF261" i="1"/>
  <c r="T261" i="1"/>
  <c r="AZ261" i="1"/>
  <c r="DR261" i="1" l="1"/>
  <c r="DL262" i="1"/>
  <c r="DD262" i="1"/>
  <c r="CV262" i="1"/>
  <c r="CN262" i="1"/>
  <c r="CF262" i="1"/>
  <c r="BX262" i="1"/>
  <c r="BP262" i="1"/>
  <c r="BH262" i="1"/>
  <c r="AZ262" i="1"/>
  <c r="AR262" i="1"/>
  <c r="AJ262" i="1"/>
  <c r="AB262" i="1"/>
  <c r="T262" i="1"/>
  <c r="D263" i="1"/>
  <c r="DJ262" i="1"/>
  <c r="DB262" i="1"/>
  <c r="CT262" i="1"/>
  <c r="CL262" i="1"/>
  <c r="CD262" i="1"/>
  <c r="BV262" i="1"/>
  <c r="BN262" i="1"/>
  <c r="BF262" i="1"/>
  <c r="AX262" i="1"/>
  <c r="AP262" i="1"/>
  <c r="AH262" i="1"/>
  <c r="Z262" i="1"/>
  <c r="R262" i="1"/>
  <c r="DN262" i="1"/>
  <c r="DF262" i="1"/>
  <c r="CX262" i="1"/>
  <c r="CP262" i="1"/>
  <c r="CH262" i="1"/>
  <c r="BZ262" i="1"/>
  <c r="BR262" i="1"/>
  <c r="BJ262" i="1"/>
  <c r="BB262" i="1"/>
  <c r="AT262" i="1"/>
  <c r="AL262" i="1"/>
  <c r="AD262" i="1"/>
  <c r="V262" i="1"/>
  <c r="CR262" i="1"/>
  <c r="BL262" i="1"/>
  <c r="AF262" i="1"/>
  <c r="DP262" i="1"/>
  <c r="CJ262" i="1"/>
  <c r="BD262" i="1"/>
  <c r="X262" i="1"/>
  <c r="CZ262" i="1"/>
  <c r="BT262" i="1"/>
  <c r="AN262" i="1"/>
  <c r="AV262" i="1"/>
  <c r="P262" i="1"/>
  <c r="CB262" i="1"/>
  <c r="DH262" i="1"/>
  <c r="DP263" i="1" l="1"/>
  <c r="DH263" i="1"/>
  <c r="CZ263" i="1"/>
  <c r="CR263" i="1"/>
  <c r="CJ263" i="1"/>
  <c r="CB263" i="1"/>
  <c r="BT263" i="1"/>
  <c r="BL263" i="1"/>
  <c r="BD263" i="1"/>
  <c r="AV263" i="1"/>
  <c r="AN263" i="1"/>
  <c r="AF263" i="1"/>
  <c r="X263" i="1"/>
  <c r="P263" i="1"/>
  <c r="DN263" i="1"/>
  <c r="DF263" i="1"/>
  <c r="CX263" i="1"/>
  <c r="CP263" i="1"/>
  <c r="CH263" i="1"/>
  <c r="BZ263" i="1"/>
  <c r="BR263" i="1"/>
  <c r="BJ263" i="1"/>
  <c r="BB263" i="1"/>
  <c r="AT263" i="1"/>
  <c r="AL263" i="1"/>
  <c r="AD263" i="1"/>
  <c r="V263" i="1"/>
  <c r="D264" i="1"/>
  <c r="DJ263" i="1"/>
  <c r="DB263" i="1"/>
  <c r="CT263" i="1"/>
  <c r="CL263" i="1"/>
  <c r="CD263" i="1"/>
  <c r="BV263" i="1"/>
  <c r="BN263" i="1"/>
  <c r="BF263" i="1"/>
  <c r="AX263" i="1"/>
  <c r="AP263" i="1"/>
  <c r="AH263" i="1"/>
  <c r="Z263" i="1"/>
  <c r="R263" i="1"/>
  <c r="CV263" i="1"/>
  <c r="BP263" i="1"/>
  <c r="AJ263" i="1"/>
  <c r="CN263" i="1"/>
  <c r="BH263" i="1"/>
  <c r="AB263" i="1"/>
  <c r="DD263" i="1"/>
  <c r="BX263" i="1"/>
  <c r="AR263" i="1"/>
  <c r="T263" i="1"/>
  <c r="DL263" i="1"/>
  <c r="AZ263" i="1"/>
  <c r="CF263" i="1"/>
  <c r="DR262" i="1"/>
  <c r="DL264" i="1" l="1"/>
  <c r="DD264" i="1"/>
  <c r="CV264" i="1"/>
  <c r="CN264" i="1"/>
  <c r="CF264" i="1"/>
  <c r="BX264" i="1"/>
  <c r="BP264" i="1"/>
  <c r="BH264" i="1"/>
  <c r="AZ264" i="1"/>
  <c r="AR264" i="1"/>
  <c r="AJ264" i="1"/>
  <c r="AB264" i="1"/>
  <c r="T264" i="1"/>
  <c r="D265" i="1"/>
  <c r="DJ264" i="1"/>
  <c r="DB264" i="1"/>
  <c r="CT264" i="1"/>
  <c r="CL264" i="1"/>
  <c r="CD264" i="1"/>
  <c r="BV264" i="1"/>
  <c r="BN264" i="1"/>
  <c r="BF264" i="1"/>
  <c r="AX264" i="1"/>
  <c r="AP264" i="1"/>
  <c r="AH264" i="1"/>
  <c r="Z264" i="1"/>
  <c r="R264" i="1"/>
  <c r="DN264" i="1"/>
  <c r="DF264" i="1"/>
  <c r="CX264" i="1"/>
  <c r="CP264" i="1"/>
  <c r="CH264" i="1"/>
  <c r="BZ264" i="1"/>
  <c r="BR264" i="1"/>
  <c r="BJ264" i="1"/>
  <c r="BB264" i="1"/>
  <c r="AT264" i="1"/>
  <c r="AL264" i="1"/>
  <c r="AD264" i="1"/>
  <c r="V264" i="1"/>
  <c r="CR264" i="1"/>
  <c r="BL264" i="1"/>
  <c r="AF264" i="1"/>
  <c r="DP264" i="1"/>
  <c r="CJ264" i="1"/>
  <c r="BD264" i="1"/>
  <c r="X264" i="1"/>
  <c r="CZ264" i="1"/>
  <c r="BT264" i="1"/>
  <c r="AN264" i="1"/>
  <c r="CB264" i="1"/>
  <c r="AV264" i="1"/>
  <c r="DH264" i="1"/>
  <c r="P264" i="1"/>
  <c r="DR263" i="1"/>
  <c r="DP265" i="1" l="1"/>
  <c r="DH265" i="1"/>
  <c r="CZ265" i="1"/>
  <c r="CR265" i="1"/>
  <c r="CJ265" i="1"/>
  <c r="CB265" i="1"/>
  <c r="BT265" i="1"/>
  <c r="BL265" i="1"/>
  <c r="BD265" i="1"/>
  <c r="AV265" i="1"/>
  <c r="AN265" i="1"/>
  <c r="AF265" i="1"/>
  <c r="X265" i="1"/>
  <c r="P265" i="1"/>
  <c r="DN265" i="1"/>
  <c r="DF265" i="1"/>
  <c r="CX265" i="1"/>
  <c r="CP265" i="1"/>
  <c r="CH265" i="1"/>
  <c r="BZ265" i="1"/>
  <c r="BR265" i="1"/>
  <c r="BJ265" i="1"/>
  <c r="BB265" i="1"/>
  <c r="AT265" i="1"/>
  <c r="AL265" i="1"/>
  <c r="AD265" i="1"/>
  <c r="V265" i="1"/>
  <c r="D266" i="1"/>
  <c r="DJ265" i="1"/>
  <c r="DB265" i="1"/>
  <c r="CT265" i="1"/>
  <c r="CL265" i="1"/>
  <c r="CD265" i="1"/>
  <c r="BV265" i="1"/>
  <c r="BN265" i="1"/>
  <c r="BF265" i="1"/>
  <c r="AX265" i="1"/>
  <c r="AP265" i="1"/>
  <c r="AH265" i="1"/>
  <c r="Z265" i="1"/>
  <c r="R265" i="1"/>
  <c r="CV265" i="1"/>
  <c r="BP265" i="1"/>
  <c r="AJ265" i="1"/>
  <c r="CN265" i="1"/>
  <c r="BH265" i="1"/>
  <c r="AB265" i="1"/>
  <c r="DD265" i="1"/>
  <c r="BX265" i="1"/>
  <c r="AR265" i="1"/>
  <c r="AZ265" i="1"/>
  <c r="T265" i="1"/>
  <c r="CF265" i="1"/>
  <c r="DL265" i="1"/>
  <c r="DR264" i="1"/>
  <c r="DL266" i="1" l="1"/>
  <c r="DL253" i="1" s="1"/>
  <c r="DD266" i="1"/>
  <c r="DD253" i="1" s="1"/>
  <c r="CV266" i="1"/>
  <c r="CV253" i="1" s="1"/>
  <c r="CN266" i="1"/>
  <c r="CN253" i="1" s="1"/>
  <c r="CF266" i="1"/>
  <c r="CF253" i="1" s="1"/>
  <c r="BX266" i="1"/>
  <c r="BX253" i="1" s="1"/>
  <c r="BP266" i="1"/>
  <c r="BP253" i="1" s="1"/>
  <c r="BH266" i="1"/>
  <c r="BH253" i="1" s="1"/>
  <c r="AZ266" i="1"/>
  <c r="AZ253" i="1" s="1"/>
  <c r="AR266" i="1"/>
  <c r="AR253" i="1" s="1"/>
  <c r="AJ266" i="1"/>
  <c r="AJ253" i="1" s="1"/>
  <c r="AB266" i="1"/>
  <c r="AB253" i="1" s="1"/>
  <c r="T266" i="1"/>
  <c r="T253" i="1" s="1"/>
  <c r="D267" i="1"/>
  <c r="D270" i="1" s="1"/>
  <c r="DJ266" i="1"/>
  <c r="DJ253" i="1" s="1"/>
  <c r="DB266" i="1"/>
  <c r="DB253" i="1" s="1"/>
  <c r="CT266" i="1"/>
  <c r="CT253" i="1" s="1"/>
  <c r="CL266" i="1"/>
  <c r="CL253" i="1" s="1"/>
  <c r="CD266" i="1"/>
  <c r="CD253" i="1" s="1"/>
  <c r="BV266" i="1"/>
  <c r="BV253" i="1" s="1"/>
  <c r="BN266" i="1"/>
  <c r="BN253" i="1" s="1"/>
  <c r="BF266" i="1"/>
  <c r="BF253" i="1" s="1"/>
  <c r="AX266" i="1"/>
  <c r="AX253" i="1" s="1"/>
  <c r="AP266" i="1"/>
  <c r="AP253" i="1" s="1"/>
  <c r="AH266" i="1"/>
  <c r="AH253" i="1" s="1"/>
  <c r="Z266" i="1"/>
  <c r="Z253" i="1" s="1"/>
  <c r="R266" i="1"/>
  <c r="R253" i="1" s="1"/>
  <c r="DN266" i="1"/>
  <c r="DN253" i="1" s="1"/>
  <c r="DF266" i="1"/>
  <c r="DF253" i="1" s="1"/>
  <c r="CX266" i="1"/>
  <c r="CX253" i="1" s="1"/>
  <c r="CP266" i="1"/>
  <c r="CP253" i="1" s="1"/>
  <c r="CH266" i="1"/>
  <c r="CH253" i="1" s="1"/>
  <c r="BZ266" i="1"/>
  <c r="BZ253" i="1" s="1"/>
  <c r="BR266" i="1"/>
  <c r="BR253" i="1" s="1"/>
  <c r="BJ266" i="1"/>
  <c r="BJ253" i="1" s="1"/>
  <c r="BB266" i="1"/>
  <c r="BB253" i="1" s="1"/>
  <c r="AT266" i="1"/>
  <c r="AT253" i="1" s="1"/>
  <c r="AL266" i="1"/>
  <c r="AL253" i="1" s="1"/>
  <c r="AD266" i="1"/>
  <c r="AD253" i="1" s="1"/>
  <c r="V266" i="1"/>
  <c r="V253" i="1" s="1"/>
  <c r="CR266" i="1"/>
  <c r="CR253" i="1" s="1"/>
  <c r="BL266" i="1"/>
  <c r="BL253" i="1" s="1"/>
  <c r="AF266" i="1"/>
  <c r="AF253" i="1" s="1"/>
  <c r="DP266" i="1"/>
  <c r="DP253" i="1" s="1"/>
  <c r="CJ266" i="1"/>
  <c r="CJ253" i="1" s="1"/>
  <c r="BD266" i="1"/>
  <c r="BD253" i="1" s="1"/>
  <c r="X266" i="1"/>
  <c r="X253" i="1" s="1"/>
  <c r="CZ266" i="1"/>
  <c r="CZ253" i="1" s="1"/>
  <c r="BT266" i="1"/>
  <c r="BT253" i="1" s="1"/>
  <c r="AN266" i="1"/>
  <c r="AN253" i="1" s="1"/>
  <c r="DH266" i="1"/>
  <c r="DH253" i="1" s="1"/>
  <c r="CB266" i="1"/>
  <c r="CB253" i="1" s="1"/>
  <c r="P266" i="1"/>
  <c r="AV266" i="1"/>
  <c r="AV253" i="1" s="1"/>
  <c r="DR265" i="1"/>
  <c r="DR266" i="1" l="1"/>
  <c r="DR253" i="1" s="1"/>
  <c r="P253" i="1"/>
  <c r="DL270" i="1"/>
  <c r="DD270" i="1"/>
  <c r="CV270" i="1"/>
  <c r="CN270" i="1"/>
  <c r="CF270" i="1"/>
  <c r="BX270" i="1"/>
  <c r="BP270" i="1"/>
  <c r="BH270" i="1"/>
  <c r="AZ270" i="1"/>
  <c r="AR270" i="1"/>
  <c r="AJ270" i="1"/>
  <c r="AB270" i="1"/>
  <c r="T270" i="1"/>
  <c r="D271" i="1"/>
  <c r="DJ270" i="1"/>
  <c r="DB270" i="1"/>
  <c r="CT270" i="1"/>
  <c r="CL270" i="1"/>
  <c r="CD270" i="1"/>
  <c r="BV270" i="1"/>
  <c r="BN270" i="1"/>
  <c r="BF270" i="1"/>
  <c r="AX270" i="1"/>
  <c r="AP270" i="1"/>
  <c r="AH270" i="1"/>
  <c r="Z270" i="1"/>
  <c r="R270" i="1"/>
  <c r="DN270" i="1"/>
  <c r="DF270" i="1"/>
  <c r="CX270" i="1"/>
  <c r="CP270" i="1"/>
  <c r="CH270" i="1"/>
  <c r="BZ270" i="1"/>
  <c r="BR270" i="1"/>
  <c r="BJ270" i="1"/>
  <c r="BB270" i="1"/>
  <c r="AT270" i="1"/>
  <c r="AL270" i="1"/>
  <c r="AD270" i="1"/>
  <c r="V270" i="1"/>
  <c r="CZ270" i="1"/>
  <c r="BT270" i="1"/>
  <c r="AN270" i="1"/>
  <c r="CR270" i="1"/>
  <c r="BL270" i="1"/>
  <c r="AF270" i="1"/>
  <c r="DH270" i="1"/>
  <c r="CB270" i="1"/>
  <c r="AV270" i="1"/>
  <c r="P270" i="1"/>
  <c r="BD270" i="1"/>
  <c r="X270" i="1"/>
  <c r="CJ270" i="1"/>
  <c r="DP270" i="1"/>
  <c r="DR270" i="1" l="1"/>
  <c r="DP271" i="1"/>
  <c r="DH271" i="1"/>
  <c r="CZ271" i="1"/>
  <c r="CR271" i="1"/>
  <c r="CJ271" i="1"/>
  <c r="CB271" i="1"/>
  <c r="BT271" i="1"/>
  <c r="BL271" i="1"/>
  <c r="BD271" i="1"/>
  <c r="AV271" i="1"/>
  <c r="AN271" i="1"/>
  <c r="AF271" i="1"/>
  <c r="X271" i="1"/>
  <c r="P271" i="1"/>
  <c r="DN271" i="1"/>
  <c r="DF271" i="1"/>
  <c r="CX271" i="1"/>
  <c r="CP271" i="1"/>
  <c r="CH271" i="1"/>
  <c r="BZ271" i="1"/>
  <c r="BR271" i="1"/>
  <c r="BJ271" i="1"/>
  <c r="BB271" i="1"/>
  <c r="AT271" i="1"/>
  <c r="AL271" i="1"/>
  <c r="AD271" i="1"/>
  <c r="V271" i="1"/>
  <c r="D272" i="1"/>
  <c r="DJ271" i="1"/>
  <c r="DB271" i="1"/>
  <c r="CT271" i="1"/>
  <c r="CL271" i="1"/>
  <c r="CD271" i="1"/>
  <c r="BV271" i="1"/>
  <c r="BN271" i="1"/>
  <c r="BF271" i="1"/>
  <c r="AX271" i="1"/>
  <c r="AP271" i="1"/>
  <c r="AH271" i="1"/>
  <c r="Z271" i="1"/>
  <c r="R271" i="1"/>
  <c r="DD271" i="1"/>
  <c r="BX271" i="1"/>
  <c r="AR271" i="1"/>
  <c r="CV271" i="1"/>
  <c r="BP271" i="1"/>
  <c r="AJ271" i="1"/>
  <c r="DL271" i="1"/>
  <c r="CF271" i="1"/>
  <c r="AZ271" i="1"/>
  <c r="T271" i="1"/>
  <c r="AB271" i="1"/>
  <c r="BH271" i="1"/>
  <c r="CN271" i="1"/>
  <c r="DL272" i="1" l="1"/>
  <c r="DD272" i="1"/>
  <c r="CV272" i="1"/>
  <c r="CN272" i="1"/>
  <c r="CF272" i="1"/>
  <c r="BX272" i="1"/>
  <c r="BP272" i="1"/>
  <c r="BH272" i="1"/>
  <c r="AZ272" i="1"/>
  <c r="AR272" i="1"/>
  <c r="AJ272" i="1"/>
  <c r="AB272" i="1"/>
  <c r="T272" i="1"/>
  <c r="D273" i="1"/>
  <c r="DJ272" i="1"/>
  <c r="DB272" i="1"/>
  <c r="CT272" i="1"/>
  <c r="CL272" i="1"/>
  <c r="CD272" i="1"/>
  <c r="BV272" i="1"/>
  <c r="BN272" i="1"/>
  <c r="BF272" i="1"/>
  <c r="AX272" i="1"/>
  <c r="AP272" i="1"/>
  <c r="AH272" i="1"/>
  <c r="Z272" i="1"/>
  <c r="R272" i="1"/>
  <c r="DN272" i="1"/>
  <c r="DF272" i="1"/>
  <c r="CX272" i="1"/>
  <c r="CP272" i="1"/>
  <c r="CH272" i="1"/>
  <c r="BZ272" i="1"/>
  <c r="BR272" i="1"/>
  <c r="BJ272" i="1"/>
  <c r="BB272" i="1"/>
  <c r="AT272" i="1"/>
  <c r="AL272" i="1"/>
  <c r="AD272" i="1"/>
  <c r="V272" i="1"/>
  <c r="CR272" i="1"/>
  <c r="BL272" i="1"/>
  <c r="AF272" i="1"/>
  <c r="DP272" i="1"/>
  <c r="CJ272" i="1"/>
  <c r="BD272" i="1"/>
  <c r="X272" i="1"/>
  <c r="CZ272" i="1"/>
  <c r="BT272" i="1"/>
  <c r="AN272" i="1"/>
  <c r="CB272" i="1"/>
  <c r="AV272" i="1"/>
  <c r="DH272" i="1"/>
  <c r="P272" i="1"/>
  <c r="DR271" i="1"/>
  <c r="DR272" i="1" l="1"/>
  <c r="DP273" i="1"/>
  <c r="DH273" i="1"/>
  <c r="CZ273" i="1"/>
  <c r="CR273" i="1"/>
  <c r="CJ273" i="1"/>
  <c r="CB273" i="1"/>
  <c r="BT273" i="1"/>
  <c r="BL273" i="1"/>
  <c r="BD273" i="1"/>
  <c r="AV273" i="1"/>
  <c r="AN273" i="1"/>
  <c r="AF273" i="1"/>
  <c r="X273" i="1"/>
  <c r="P273" i="1"/>
  <c r="DN273" i="1"/>
  <c r="DF273" i="1"/>
  <c r="CX273" i="1"/>
  <c r="CP273" i="1"/>
  <c r="CH273" i="1"/>
  <c r="BZ273" i="1"/>
  <c r="BR273" i="1"/>
  <c r="BJ273" i="1"/>
  <c r="BB273" i="1"/>
  <c r="AT273" i="1"/>
  <c r="AL273" i="1"/>
  <c r="AD273" i="1"/>
  <c r="V273" i="1"/>
  <c r="D274" i="1"/>
  <c r="DJ273" i="1"/>
  <c r="DB273" i="1"/>
  <c r="CT273" i="1"/>
  <c r="CL273" i="1"/>
  <c r="CD273" i="1"/>
  <c r="BV273" i="1"/>
  <c r="BN273" i="1"/>
  <c r="BF273" i="1"/>
  <c r="AX273" i="1"/>
  <c r="AP273" i="1"/>
  <c r="AH273" i="1"/>
  <c r="Z273" i="1"/>
  <c r="R273" i="1"/>
  <c r="CV273" i="1"/>
  <c r="BP273" i="1"/>
  <c r="AJ273" i="1"/>
  <c r="CN273" i="1"/>
  <c r="BH273" i="1"/>
  <c r="AB273" i="1"/>
  <c r="DD273" i="1"/>
  <c r="BX273" i="1"/>
  <c r="AR273" i="1"/>
  <c r="AZ273" i="1"/>
  <c r="T273" i="1"/>
  <c r="CF273" i="1"/>
  <c r="DL273" i="1"/>
  <c r="DR273" i="1" l="1"/>
  <c r="DL274" i="1"/>
  <c r="DD274" i="1"/>
  <c r="CV274" i="1"/>
  <c r="CN274" i="1"/>
  <c r="CF274" i="1"/>
  <c r="BX274" i="1"/>
  <c r="BP274" i="1"/>
  <c r="BH274" i="1"/>
  <c r="AZ274" i="1"/>
  <c r="AR274" i="1"/>
  <c r="AJ274" i="1"/>
  <c r="AB274" i="1"/>
  <c r="T274" i="1"/>
  <c r="D275" i="1"/>
  <c r="DJ274" i="1"/>
  <c r="DB274" i="1"/>
  <c r="CT274" i="1"/>
  <c r="CL274" i="1"/>
  <c r="CD274" i="1"/>
  <c r="BV274" i="1"/>
  <c r="BN274" i="1"/>
  <c r="BF274" i="1"/>
  <c r="AX274" i="1"/>
  <c r="AP274" i="1"/>
  <c r="AH274" i="1"/>
  <c r="Z274" i="1"/>
  <c r="R274" i="1"/>
  <c r="DN274" i="1"/>
  <c r="DF274" i="1"/>
  <c r="CX274" i="1"/>
  <c r="CP274" i="1"/>
  <c r="CH274" i="1"/>
  <c r="BZ274" i="1"/>
  <c r="BR274" i="1"/>
  <c r="BJ274" i="1"/>
  <c r="BB274" i="1"/>
  <c r="AT274" i="1"/>
  <c r="AL274" i="1"/>
  <c r="AD274" i="1"/>
  <c r="V274" i="1"/>
  <c r="DP274" i="1"/>
  <c r="CJ274" i="1"/>
  <c r="BD274" i="1"/>
  <c r="X274" i="1"/>
  <c r="DH274" i="1"/>
  <c r="CB274" i="1"/>
  <c r="AV274" i="1"/>
  <c r="P274" i="1"/>
  <c r="CR274" i="1"/>
  <c r="BL274" i="1"/>
  <c r="AF274" i="1"/>
  <c r="CZ274" i="1"/>
  <c r="BT274" i="1"/>
  <c r="AN274" i="1"/>
  <c r="DP275" i="1" l="1"/>
  <c r="DH275" i="1"/>
  <c r="CZ275" i="1"/>
  <c r="CR275" i="1"/>
  <c r="CJ275" i="1"/>
  <c r="CB275" i="1"/>
  <c r="BT275" i="1"/>
  <c r="BL275" i="1"/>
  <c r="BD275" i="1"/>
  <c r="AV275" i="1"/>
  <c r="AN275" i="1"/>
  <c r="AF275" i="1"/>
  <c r="X275" i="1"/>
  <c r="P275" i="1"/>
  <c r="DN275" i="1"/>
  <c r="DF275" i="1"/>
  <c r="CX275" i="1"/>
  <c r="CP275" i="1"/>
  <c r="CH275" i="1"/>
  <c r="BZ275" i="1"/>
  <c r="BR275" i="1"/>
  <c r="BJ275" i="1"/>
  <c r="BB275" i="1"/>
  <c r="AT275" i="1"/>
  <c r="AL275" i="1"/>
  <c r="AD275" i="1"/>
  <c r="V275" i="1"/>
  <c r="D276" i="1"/>
  <c r="DJ275" i="1"/>
  <c r="DB275" i="1"/>
  <c r="CT275" i="1"/>
  <c r="CL275" i="1"/>
  <c r="CD275" i="1"/>
  <c r="BV275" i="1"/>
  <c r="BN275" i="1"/>
  <c r="BF275" i="1"/>
  <c r="AX275" i="1"/>
  <c r="AP275" i="1"/>
  <c r="AH275" i="1"/>
  <c r="Z275" i="1"/>
  <c r="R275" i="1"/>
  <c r="CN275" i="1"/>
  <c r="BH275" i="1"/>
  <c r="AB275" i="1"/>
  <c r="DL275" i="1"/>
  <c r="CF275" i="1"/>
  <c r="AZ275" i="1"/>
  <c r="T275" i="1"/>
  <c r="CV275" i="1"/>
  <c r="BP275" i="1"/>
  <c r="AJ275" i="1"/>
  <c r="BX275" i="1"/>
  <c r="AR275" i="1"/>
  <c r="DD275" i="1"/>
  <c r="DR274" i="1"/>
  <c r="DL276" i="1" l="1"/>
  <c r="DD276" i="1"/>
  <c r="CV276" i="1"/>
  <c r="CN276" i="1"/>
  <c r="CF276" i="1"/>
  <c r="BX276" i="1"/>
  <c r="BP276" i="1"/>
  <c r="BH276" i="1"/>
  <c r="AZ276" i="1"/>
  <c r="AR276" i="1"/>
  <c r="AJ276" i="1"/>
  <c r="AB276" i="1"/>
  <c r="T276" i="1"/>
  <c r="D277" i="1"/>
  <c r="DJ276" i="1"/>
  <c r="DB276" i="1"/>
  <c r="CT276" i="1"/>
  <c r="CL276" i="1"/>
  <c r="CD276" i="1"/>
  <c r="BV276" i="1"/>
  <c r="BN276" i="1"/>
  <c r="BF276" i="1"/>
  <c r="AX276" i="1"/>
  <c r="AP276" i="1"/>
  <c r="AH276" i="1"/>
  <c r="Z276" i="1"/>
  <c r="R276" i="1"/>
  <c r="DN276" i="1"/>
  <c r="DF276" i="1"/>
  <c r="CX276" i="1"/>
  <c r="CP276" i="1"/>
  <c r="CH276" i="1"/>
  <c r="BZ276" i="1"/>
  <c r="BR276" i="1"/>
  <c r="BJ276" i="1"/>
  <c r="BB276" i="1"/>
  <c r="AT276" i="1"/>
  <c r="AL276" i="1"/>
  <c r="AD276" i="1"/>
  <c r="V276" i="1"/>
  <c r="DH276" i="1"/>
  <c r="CB276" i="1"/>
  <c r="AV276" i="1"/>
  <c r="P276" i="1"/>
  <c r="CZ276" i="1"/>
  <c r="BT276" i="1"/>
  <c r="AN276" i="1"/>
  <c r="DP276" i="1"/>
  <c r="CJ276" i="1"/>
  <c r="BD276" i="1"/>
  <c r="X276" i="1"/>
  <c r="CR276" i="1"/>
  <c r="AF276" i="1"/>
  <c r="BL276" i="1"/>
  <c r="DR275" i="1"/>
  <c r="DR276" i="1" l="1"/>
  <c r="DP277" i="1"/>
  <c r="DH277" i="1"/>
  <c r="CZ277" i="1"/>
  <c r="CR277" i="1"/>
  <c r="CJ277" i="1"/>
  <c r="CB277" i="1"/>
  <c r="BT277" i="1"/>
  <c r="BL277" i="1"/>
  <c r="BD277" i="1"/>
  <c r="AV277" i="1"/>
  <c r="AN277" i="1"/>
  <c r="AF277" i="1"/>
  <c r="X277" i="1"/>
  <c r="P277" i="1"/>
  <c r="DN277" i="1"/>
  <c r="DF277" i="1"/>
  <c r="CX277" i="1"/>
  <c r="CP277" i="1"/>
  <c r="CH277" i="1"/>
  <c r="BZ277" i="1"/>
  <c r="BR277" i="1"/>
  <c r="BJ277" i="1"/>
  <c r="BB277" i="1"/>
  <c r="AT277" i="1"/>
  <c r="AL277" i="1"/>
  <c r="AD277" i="1"/>
  <c r="V277" i="1"/>
  <c r="D278" i="1"/>
  <c r="DJ277" i="1"/>
  <c r="DB277" i="1"/>
  <c r="CT277" i="1"/>
  <c r="CL277" i="1"/>
  <c r="CD277" i="1"/>
  <c r="BV277" i="1"/>
  <c r="BN277" i="1"/>
  <c r="BF277" i="1"/>
  <c r="AX277" i="1"/>
  <c r="AP277" i="1"/>
  <c r="AH277" i="1"/>
  <c r="Z277" i="1"/>
  <c r="R277" i="1"/>
  <c r="DL277" i="1"/>
  <c r="CF277" i="1"/>
  <c r="AZ277" i="1"/>
  <c r="T277" i="1"/>
  <c r="DD277" i="1"/>
  <c r="BX277" i="1"/>
  <c r="AR277" i="1"/>
  <c r="CN277" i="1"/>
  <c r="BH277" i="1"/>
  <c r="AB277" i="1"/>
  <c r="CV277" i="1"/>
  <c r="AJ277" i="1"/>
  <c r="BP277" i="1"/>
  <c r="DR277" i="1" l="1"/>
  <c r="DL278" i="1"/>
  <c r="DD278" i="1"/>
  <c r="CV278" i="1"/>
  <c r="CN278" i="1"/>
  <c r="CF278" i="1"/>
  <c r="BX278" i="1"/>
  <c r="BP278" i="1"/>
  <c r="BH278" i="1"/>
  <c r="AZ278" i="1"/>
  <c r="AR278" i="1"/>
  <c r="AJ278" i="1"/>
  <c r="AB278" i="1"/>
  <c r="T278" i="1"/>
  <c r="D279" i="1"/>
  <c r="DJ278" i="1"/>
  <c r="DB278" i="1"/>
  <c r="CT278" i="1"/>
  <c r="CL278" i="1"/>
  <c r="CD278" i="1"/>
  <c r="BV278" i="1"/>
  <c r="BN278" i="1"/>
  <c r="BF278" i="1"/>
  <c r="AX278" i="1"/>
  <c r="AP278" i="1"/>
  <c r="AH278" i="1"/>
  <c r="Z278" i="1"/>
  <c r="R278" i="1"/>
  <c r="DN278" i="1"/>
  <c r="DF278" i="1"/>
  <c r="CX278" i="1"/>
  <c r="CP278" i="1"/>
  <c r="CH278" i="1"/>
  <c r="BZ278" i="1"/>
  <c r="BR278" i="1"/>
  <c r="BJ278" i="1"/>
  <c r="BB278" i="1"/>
  <c r="AT278" i="1"/>
  <c r="AL278" i="1"/>
  <c r="AD278" i="1"/>
  <c r="V278" i="1"/>
  <c r="CZ278" i="1"/>
  <c r="BT278" i="1"/>
  <c r="AN278" i="1"/>
  <c r="CR278" i="1"/>
  <c r="BL278" i="1"/>
  <c r="AF278" i="1"/>
  <c r="DH278" i="1"/>
  <c r="CB278" i="1"/>
  <c r="AV278" i="1"/>
  <c r="P278" i="1"/>
  <c r="X278" i="1"/>
  <c r="DP278" i="1"/>
  <c r="BD278" i="1"/>
  <c r="CJ278" i="1"/>
  <c r="DR278" i="1" l="1"/>
  <c r="DP279" i="1"/>
  <c r="DH279" i="1"/>
  <c r="CZ279" i="1"/>
  <c r="CR279" i="1"/>
  <c r="CJ279" i="1"/>
  <c r="CB279" i="1"/>
  <c r="BT279" i="1"/>
  <c r="BL279" i="1"/>
  <c r="BD279" i="1"/>
  <c r="AV279" i="1"/>
  <c r="AN279" i="1"/>
  <c r="AF279" i="1"/>
  <c r="X279" i="1"/>
  <c r="P279" i="1"/>
  <c r="DN279" i="1"/>
  <c r="DF279" i="1"/>
  <c r="CX279" i="1"/>
  <c r="CP279" i="1"/>
  <c r="CH279" i="1"/>
  <c r="BZ279" i="1"/>
  <c r="BR279" i="1"/>
  <c r="BJ279" i="1"/>
  <c r="BB279" i="1"/>
  <c r="AT279" i="1"/>
  <c r="AL279" i="1"/>
  <c r="AD279" i="1"/>
  <c r="V279" i="1"/>
  <c r="D280" i="1"/>
  <c r="DJ279" i="1"/>
  <c r="DB279" i="1"/>
  <c r="CT279" i="1"/>
  <c r="CL279" i="1"/>
  <c r="CD279" i="1"/>
  <c r="BV279" i="1"/>
  <c r="BN279" i="1"/>
  <c r="BF279" i="1"/>
  <c r="AX279" i="1"/>
  <c r="AP279" i="1"/>
  <c r="AH279" i="1"/>
  <c r="Z279" i="1"/>
  <c r="R279" i="1"/>
  <c r="DD279" i="1"/>
  <c r="BX279" i="1"/>
  <c r="AR279" i="1"/>
  <c r="CV279" i="1"/>
  <c r="BP279" i="1"/>
  <c r="AJ279" i="1"/>
  <c r="DL279" i="1"/>
  <c r="CF279" i="1"/>
  <c r="AZ279" i="1"/>
  <c r="T279" i="1"/>
  <c r="CN279" i="1"/>
  <c r="AB279" i="1"/>
  <c r="BH279" i="1"/>
  <c r="DR279" i="1" l="1"/>
  <c r="DL280" i="1"/>
  <c r="DD280" i="1"/>
  <c r="CV280" i="1"/>
  <c r="CN280" i="1"/>
  <c r="CF280" i="1"/>
  <c r="BX280" i="1"/>
  <c r="BP280" i="1"/>
  <c r="BH280" i="1"/>
  <c r="AZ280" i="1"/>
  <c r="AR280" i="1"/>
  <c r="AJ280" i="1"/>
  <c r="AB280" i="1"/>
  <c r="T280" i="1"/>
  <c r="D281" i="1"/>
  <c r="DJ280" i="1"/>
  <c r="DB280" i="1"/>
  <c r="CT280" i="1"/>
  <c r="CL280" i="1"/>
  <c r="CD280" i="1"/>
  <c r="BV280" i="1"/>
  <c r="BN280" i="1"/>
  <c r="BF280" i="1"/>
  <c r="AX280" i="1"/>
  <c r="AP280" i="1"/>
  <c r="AH280" i="1"/>
  <c r="Z280" i="1"/>
  <c r="R280" i="1"/>
  <c r="DN280" i="1"/>
  <c r="DF280" i="1"/>
  <c r="CX280" i="1"/>
  <c r="CP280" i="1"/>
  <c r="CH280" i="1"/>
  <c r="BZ280" i="1"/>
  <c r="BR280" i="1"/>
  <c r="BJ280" i="1"/>
  <c r="BB280" i="1"/>
  <c r="AT280" i="1"/>
  <c r="AL280" i="1"/>
  <c r="AD280" i="1"/>
  <c r="V280" i="1"/>
  <c r="CR280" i="1"/>
  <c r="BL280" i="1"/>
  <c r="AF280" i="1"/>
  <c r="DP280" i="1"/>
  <c r="CJ280" i="1"/>
  <c r="BD280" i="1"/>
  <c r="X280" i="1"/>
  <c r="CZ280" i="1"/>
  <c r="BT280" i="1"/>
  <c r="AN280" i="1"/>
  <c r="AV280" i="1"/>
  <c r="P280" i="1"/>
  <c r="CB280" i="1"/>
  <c r="DH280" i="1"/>
  <c r="DR280" i="1" l="1"/>
  <c r="DP281" i="1"/>
  <c r="DH281" i="1"/>
  <c r="CZ281" i="1"/>
  <c r="CR281" i="1"/>
  <c r="CJ281" i="1"/>
  <c r="CB281" i="1"/>
  <c r="BT281" i="1"/>
  <c r="BL281" i="1"/>
  <c r="BD281" i="1"/>
  <c r="AV281" i="1"/>
  <c r="AN281" i="1"/>
  <c r="AF281" i="1"/>
  <c r="X281" i="1"/>
  <c r="P281" i="1"/>
  <c r="DN281" i="1"/>
  <c r="DF281" i="1"/>
  <c r="CX281" i="1"/>
  <c r="CP281" i="1"/>
  <c r="CH281" i="1"/>
  <c r="BZ281" i="1"/>
  <c r="BR281" i="1"/>
  <c r="BJ281" i="1"/>
  <c r="BB281" i="1"/>
  <c r="AT281" i="1"/>
  <c r="AL281" i="1"/>
  <c r="AD281" i="1"/>
  <c r="V281" i="1"/>
  <c r="D282" i="1"/>
  <c r="DJ281" i="1"/>
  <c r="DB281" i="1"/>
  <c r="CT281" i="1"/>
  <c r="CL281" i="1"/>
  <c r="CD281" i="1"/>
  <c r="BV281" i="1"/>
  <c r="BN281" i="1"/>
  <c r="BF281" i="1"/>
  <c r="AX281" i="1"/>
  <c r="AP281" i="1"/>
  <c r="AH281" i="1"/>
  <c r="Z281" i="1"/>
  <c r="R281" i="1"/>
  <c r="CV281" i="1"/>
  <c r="BP281" i="1"/>
  <c r="AJ281" i="1"/>
  <c r="CN281" i="1"/>
  <c r="BH281" i="1"/>
  <c r="AB281" i="1"/>
  <c r="DD281" i="1"/>
  <c r="BX281" i="1"/>
  <c r="AR281" i="1"/>
  <c r="T281" i="1"/>
  <c r="DL281" i="1"/>
  <c r="AZ281" i="1"/>
  <c r="CF281" i="1"/>
  <c r="DL282" i="1" l="1"/>
  <c r="DL267" i="1" s="1"/>
  <c r="DD282" i="1"/>
  <c r="DD267" i="1" s="1"/>
  <c r="CV282" i="1"/>
  <c r="CV267" i="1" s="1"/>
  <c r="CN282" i="1"/>
  <c r="CN267" i="1" s="1"/>
  <c r="CF282" i="1"/>
  <c r="CF267" i="1" s="1"/>
  <c r="BX282" i="1"/>
  <c r="BX267" i="1" s="1"/>
  <c r="BP282" i="1"/>
  <c r="BP267" i="1" s="1"/>
  <c r="BH282" i="1"/>
  <c r="BH267" i="1" s="1"/>
  <c r="AZ282" i="1"/>
  <c r="AZ267" i="1" s="1"/>
  <c r="AR282" i="1"/>
  <c r="AR267" i="1" s="1"/>
  <c r="AJ282" i="1"/>
  <c r="AJ267" i="1" s="1"/>
  <c r="AB282" i="1"/>
  <c r="AB267" i="1" s="1"/>
  <c r="T282" i="1"/>
  <c r="T267" i="1" s="1"/>
  <c r="D283" i="1"/>
  <c r="D284" i="1" s="1"/>
  <c r="DJ282" i="1"/>
  <c r="DJ267" i="1" s="1"/>
  <c r="DB282" i="1"/>
  <c r="DB267" i="1" s="1"/>
  <c r="CT282" i="1"/>
  <c r="CT267" i="1" s="1"/>
  <c r="CL282" i="1"/>
  <c r="CL267" i="1" s="1"/>
  <c r="CD282" i="1"/>
  <c r="CD267" i="1" s="1"/>
  <c r="BV282" i="1"/>
  <c r="BV267" i="1" s="1"/>
  <c r="BN282" i="1"/>
  <c r="BN267" i="1" s="1"/>
  <c r="BF282" i="1"/>
  <c r="BF267" i="1" s="1"/>
  <c r="AX282" i="1"/>
  <c r="AX267" i="1" s="1"/>
  <c r="AP282" i="1"/>
  <c r="AP267" i="1" s="1"/>
  <c r="AH282" i="1"/>
  <c r="AH267" i="1" s="1"/>
  <c r="Z282" i="1"/>
  <c r="Z267" i="1" s="1"/>
  <c r="R282" i="1"/>
  <c r="R267" i="1" s="1"/>
  <c r="DN282" i="1"/>
  <c r="DN267" i="1" s="1"/>
  <c r="DF282" i="1"/>
  <c r="DF267" i="1" s="1"/>
  <c r="CX282" i="1"/>
  <c r="CX267" i="1" s="1"/>
  <c r="CP282" i="1"/>
  <c r="CP267" i="1" s="1"/>
  <c r="CH282" i="1"/>
  <c r="CH267" i="1" s="1"/>
  <c r="BZ282" i="1"/>
  <c r="BZ267" i="1" s="1"/>
  <c r="BR282" i="1"/>
  <c r="BR267" i="1" s="1"/>
  <c r="BJ282" i="1"/>
  <c r="BJ267" i="1" s="1"/>
  <c r="BB282" i="1"/>
  <c r="BB267" i="1" s="1"/>
  <c r="AT282" i="1"/>
  <c r="AT267" i="1" s="1"/>
  <c r="AL282" i="1"/>
  <c r="AL267" i="1" s="1"/>
  <c r="AD282" i="1"/>
  <c r="AD267" i="1" s="1"/>
  <c r="V282" i="1"/>
  <c r="V267" i="1" s="1"/>
  <c r="DP282" i="1"/>
  <c r="DP267" i="1" s="1"/>
  <c r="CJ282" i="1"/>
  <c r="CJ267" i="1" s="1"/>
  <c r="BD282" i="1"/>
  <c r="BD267" i="1" s="1"/>
  <c r="X282" i="1"/>
  <c r="X267" i="1" s="1"/>
  <c r="DH282" i="1"/>
  <c r="DH267" i="1" s="1"/>
  <c r="CB282" i="1"/>
  <c r="CB267" i="1" s="1"/>
  <c r="AV282" i="1"/>
  <c r="AV267" i="1" s="1"/>
  <c r="P282" i="1"/>
  <c r="CR282" i="1"/>
  <c r="CR267" i="1" s="1"/>
  <c r="BL282" i="1"/>
  <c r="BL267" i="1" s="1"/>
  <c r="AF282" i="1"/>
  <c r="AF267" i="1" s="1"/>
  <c r="BT282" i="1"/>
  <c r="BT267" i="1" s="1"/>
  <c r="AN282" i="1"/>
  <c r="AN267" i="1" s="1"/>
  <c r="CZ282" i="1"/>
  <c r="CZ267" i="1" s="1"/>
  <c r="DR281" i="1"/>
  <c r="DR282" i="1" l="1"/>
  <c r="DR267" i="1" s="1"/>
  <c r="P267" i="1"/>
  <c r="DP284" i="1"/>
  <c r="DH284" i="1"/>
  <c r="CZ284" i="1"/>
  <c r="CR284" i="1"/>
  <c r="CJ284" i="1"/>
  <c r="CB284" i="1"/>
  <c r="BT284" i="1"/>
  <c r="BL284" i="1"/>
  <c r="BD284" i="1"/>
  <c r="AV284" i="1"/>
  <c r="AN284" i="1"/>
  <c r="AF284" i="1"/>
  <c r="X284" i="1"/>
  <c r="P284" i="1"/>
  <c r="DL284" i="1"/>
  <c r="DB284" i="1"/>
  <c r="CP284" i="1"/>
  <c r="CF284" i="1"/>
  <c r="BV284" i="1"/>
  <c r="BJ284" i="1"/>
  <c r="AZ284" i="1"/>
  <c r="AP284" i="1"/>
  <c r="AD284" i="1"/>
  <c r="T284" i="1"/>
  <c r="DJ284" i="1"/>
  <c r="CX284" i="1"/>
  <c r="CN284" i="1"/>
  <c r="CD284" i="1"/>
  <c r="BR284" i="1"/>
  <c r="BH284" i="1"/>
  <c r="AX284" i="1"/>
  <c r="AL284" i="1"/>
  <c r="AB284" i="1"/>
  <c r="R284" i="1"/>
  <c r="D285" i="1"/>
  <c r="DN284" i="1"/>
  <c r="DD284" i="1"/>
  <c r="CT284" i="1"/>
  <c r="CH284" i="1"/>
  <c r="BX284" i="1"/>
  <c r="BN284" i="1"/>
  <c r="BB284" i="1"/>
  <c r="AR284" i="1"/>
  <c r="AH284" i="1"/>
  <c r="V284" i="1"/>
  <c r="CL284" i="1"/>
  <c r="AT284" i="1"/>
  <c r="BZ284" i="1"/>
  <c r="AJ284" i="1"/>
  <c r="CV284" i="1"/>
  <c r="BF284" i="1"/>
  <c r="DF284" i="1"/>
  <c r="Z284" i="1"/>
  <c r="BP284" i="1"/>
  <c r="DL285" i="1" l="1"/>
  <c r="DD285" i="1"/>
  <c r="CV285" i="1"/>
  <c r="CN285" i="1"/>
  <c r="CF285" i="1"/>
  <c r="BX285" i="1"/>
  <c r="BP285" i="1"/>
  <c r="BH285" i="1"/>
  <c r="AZ285" i="1"/>
  <c r="AR285" i="1"/>
  <c r="AJ285" i="1"/>
  <c r="AB285" i="1"/>
  <c r="T285" i="1"/>
  <c r="DN285" i="1"/>
  <c r="DB285" i="1"/>
  <c r="CR285" i="1"/>
  <c r="CH285" i="1"/>
  <c r="BV285" i="1"/>
  <c r="BL285" i="1"/>
  <c r="BB285" i="1"/>
  <c r="AP285" i="1"/>
  <c r="AF285" i="1"/>
  <c r="V285" i="1"/>
  <c r="DJ285" i="1"/>
  <c r="CZ285" i="1"/>
  <c r="CP285" i="1"/>
  <c r="CD285" i="1"/>
  <c r="BT285" i="1"/>
  <c r="BJ285" i="1"/>
  <c r="AX285" i="1"/>
  <c r="AN285" i="1"/>
  <c r="AD285" i="1"/>
  <c r="R285" i="1"/>
  <c r="D286" i="1"/>
  <c r="DP285" i="1"/>
  <c r="DF285" i="1"/>
  <c r="CT285" i="1"/>
  <c r="CJ285" i="1"/>
  <c r="BZ285" i="1"/>
  <c r="BN285" i="1"/>
  <c r="BD285" i="1"/>
  <c r="AT285" i="1"/>
  <c r="AH285" i="1"/>
  <c r="X285" i="1"/>
  <c r="CX285" i="1"/>
  <c r="BF285" i="1"/>
  <c r="P285" i="1"/>
  <c r="CL285" i="1"/>
  <c r="AV285" i="1"/>
  <c r="DH285" i="1"/>
  <c r="BR285" i="1"/>
  <c r="Z285" i="1"/>
  <c r="AL285" i="1"/>
  <c r="CB285" i="1"/>
  <c r="DR284" i="1"/>
  <c r="DR285" i="1" l="1"/>
  <c r="DL286" i="1"/>
  <c r="DD286" i="1"/>
  <c r="CV286" i="1"/>
  <c r="CN286" i="1"/>
  <c r="CF286" i="1"/>
  <c r="BX286" i="1"/>
  <c r="BP286" i="1"/>
  <c r="BH286" i="1"/>
  <c r="AZ286" i="1"/>
  <c r="AR286" i="1"/>
  <c r="DP286" i="1"/>
  <c r="DH286" i="1"/>
  <c r="CZ286" i="1"/>
  <c r="CR286" i="1"/>
  <c r="CJ286" i="1"/>
  <c r="CB286" i="1"/>
  <c r="BT286" i="1"/>
  <c r="BL286" i="1"/>
  <c r="BD286" i="1"/>
  <c r="AV286" i="1"/>
  <c r="AN286" i="1"/>
  <c r="AF286" i="1"/>
  <c r="X286" i="1"/>
  <c r="P286" i="1"/>
  <c r="DF286" i="1"/>
  <c r="CP286" i="1"/>
  <c r="BZ286" i="1"/>
  <c r="BJ286" i="1"/>
  <c r="AT286" i="1"/>
  <c r="AH286" i="1"/>
  <c r="V286" i="1"/>
  <c r="DB286" i="1"/>
  <c r="CL286" i="1"/>
  <c r="BV286" i="1"/>
  <c r="BF286" i="1"/>
  <c r="AP286" i="1"/>
  <c r="AD286" i="1"/>
  <c r="T286" i="1"/>
  <c r="D287" i="1"/>
  <c r="DJ286" i="1"/>
  <c r="CT286" i="1"/>
  <c r="CD286" i="1"/>
  <c r="BN286" i="1"/>
  <c r="AX286" i="1"/>
  <c r="AJ286" i="1"/>
  <c r="Z286" i="1"/>
  <c r="CH286" i="1"/>
  <c r="AB286" i="1"/>
  <c r="BR286" i="1"/>
  <c r="R286" i="1"/>
  <c r="CX286" i="1"/>
  <c r="AL286" i="1"/>
  <c r="BB286" i="1"/>
  <c r="DN286" i="1"/>
  <c r="DR286" i="1" l="1"/>
  <c r="DP287" i="1"/>
  <c r="DH287" i="1"/>
  <c r="CZ287" i="1"/>
  <c r="CR287" i="1"/>
  <c r="CJ287" i="1"/>
  <c r="CB287" i="1"/>
  <c r="BT287" i="1"/>
  <c r="BL287" i="1"/>
  <c r="BD287" i="1"/>
  <c r="AV287" i="1"/>
  <c r="AN287" i="1"/>
  <c r="AF287" i="1"/>
  <c r="X287" i="1"/>
  <c r="P287" i="1"/>
  <c r="DL287" i="1"/>
  <c r="DD287" i="1"/>
  <c r="CV287" i="1"/>
  <c r="CN287" i="1"/>
  <c r="CF287" i="1"/>
  <c r="BX287" i="1"/>
  <c r="BP287" i="1"/>
  <c r="BH287" i="1"/>
  <c r="AZ287" i="1"/>
  <c r="AR287" i="1"/>
  <c r="AJ287" i="1"/>
  <c r="AB287" i="1"/>
  <c r="T287" i="1"/>
  <c r="DB287" i="1"/>
  <c r="CL287" i="1"/>
  <c r="BV287" i="1"/>
  <c r="BF287" i="1"/>
  <c r="AP287" i="1"/>
  <c r="Z287" i="1"/>
  <c r="DN287" i="1"/>
  <c r="CX287" i="1"/>
  <c r="CH287" i="1"/>
  <c r="BR287" i="1"/>
  <c r="BB287" i="1"/>
  <c r="AL287" i="1"/>
  <c r="V287" i="1"/>
  <c r="DF287" i="1"/>
  <c r="CP287" i="1"/>
  <c r="BZ287" i="1"/>
  <c r="BJ287" i="1"/>
  <c r="AT287" i="1"/>
  <c r="AD287" i="1"/>
  <c r="BN287" i="1"/>
  <c r="DJ287" i="1"/>
  <c r="AX287" i="1"/>
  <c r="D288" i="1"/>
  <c r="CD287" i="1"/>
  <c r="R287" i="1"/>
  <c r="AH287" i="1"/>
  <c r="CT287" i="1"/>
  <c r="DN288" i="1" l="1"/>
  <c r="DL288" i="1"/>
  <c r="DD288" i="1"/>
  <c r="CV288" i="1"/>
  <c r="CN288" i="1"/>
  <c r="CF288" i="1"/>
  <c r="BX288" i="1"/>
  <c r="BP288" i="1"/>
  <c r="BH288" i="1"/>
  <c r="AZ288" i="1"/>
  <c r="AR288" i="1"/>
  <c r="AJ288" i="1"/>
  <c r="AB288" i="1"/>
  <c r="T288" i="1"/>
  <c r="DP288" i="1"/>
  <c r="DH288" i="1"/>
  <c r="CZ288" i="1"/>
  <c r="CR288" i="1"/>
  <c r="CJ288" i="1"/>
  <c r="CB288" i="1"/>
  <c r="BT288" i="1"/>
  <c r="BL288" i="1"/>
  <c r="BD288" i="1"/>
  <c r="AV288" i="1"/>
  <c r="AN288" i="1"/>
  <c r="AF288" i="1"/>
  <c r="X288" i="1"/>
  <c r="P288" i="1"/>
  <c r="CX288" i="1"/>
  <c r="CH288" i="1"/>
  <c r="BR288" i="1"/>
  <c r="BB288" i="1"/>
  <c r="AL288" i="1"/>
  <c r="V288" i="1"/>
  <c r="DJ288" i="1"/>
  <c r="CT288" i="1"/>
  <c r="CD288" i="1"/>
  <c r="BN288" i="1"/>
  <c r="AX288" i="1"/>
  <c r="AH288" i="1"/>
  <c r="R288" i="1"/>
  <c r="D289" i="1"/>
  <c r="DB288" i="1"/>
  <c r="CL288" i="1"/>
  <c r="BV288" i="1"/>
  <c r="BF288" i="1"/>
  <c r="AP288" i="1"/>
  <c r="Z288" i="1"/>
  <c r="BJ288" i="1"/>
  <c r="DF288" i="1"/>
  <c r="AT288" i="1"/>
  <c r="BZ288" i="1"/>
  <c r="CP288" i="1"/>
  <c r="AD288" i="1"/>
  <c r="DR287" i="1"/>
  <c r="D290" i="1" l="1"/>
  <c r="DJ289" i="1"/>
  <c r="DB289" i="1"/>
  <c r="CT289" i="1"/>
  <c r="CL289" i="1"/>
  <c r="CD289" i="1"/>
  <c r="BV289" i="1"/>
  <c r="BN289" i="1"/>
  <c r="BF289" i="1"/>
  <c r="AX289" i="1"/>
  <c r="AP289" i="1"/>
  <c r="AH289" i="1"/>
  <c r="Z289" i="1"/>
  <c r="R289" i="1"/>
  <c r="DP289" i="1"/>
  <c r="DH289" i="1"/>
  <c r="CZ289" i="1"/>
  <c r="CR289" i="1"/>
  <c r="CJ289" i="1"/>
  <c r="CB289" i="1"/>
  <c r="BT289" i="1"/>
  <c r="BL289" i="1"/>
  <c r="BD289" i="1"/>
  <c r="AV289" i="1"/>
  <c r="AN289" i="1"/>
  <c r="AF289" i="1"/>
  <c r="X289" i="1"/>
  <c r="P289" i="1"/>
  <c r="DL289" i="1"/>
  <c r="DD289" i="1"/>
  <c r="CV289" i="1"/>
  <c r="CN289" i="1"/>
  <c r="CF289" i="1"/>
  <c r="BX289" i="1"/>
  <c r="BP289" i="1"/>
  <c r="BH289" i="1"/>
  <c r="AZ289" i="1"/>
  <c r="AR289" i="1"/>
  <c r="AJ289" i="1"/>
  <c r="AB289" i="1"/>
  <c r="T289" i="1"/>
  <c r="CX289" i="1"/>
  <c r="BR289" i="1"/>
  <c r="AL289" i="1"/>
  <c r="CP289" i="1"/>
  <c r="BJ289" i="1"/>
  <c r="AD289" i="1"/>
  <c r="DF289" i="1"/>
  <c r="BZ289" i="1"/>
  <c r="AT289" i="1"/>
  <c r="DN289" i="1"/>
  <c r="CH289" i="1"/>
  <c r="V289" i="1"/>
  <c r="BB289" i="1"/>
  <c r="DR288" i="1"/>
  <c r="DN290" i="1" l="1"/>
  <c r="DF290" i="1"/>
  <c r="CX290" i="1"/>
  <c r="CP290" i="1"/>
  <c r="CH290" i="1"/>
  <c r="BZ290" i="1"/>
  <c r="BR290" i="1"/>
  <c r="BJ290" i="1"/>
  <c r="BB290" i="1"/>
  <c r="AT290" i="1"/>
  <c r="AL290" i="1"/>
  <c r="AD290" i="1"/>
  <c r="V290" i="1"/>
  <c r="DL290" i="1"/>
  <c r="DD290" i="1"/>
  <c r="CV290" i="1"/>
  <c r="CN290" i="1"/>
  <c r="CF290" i="1"/>
  <c r="BX290" i="1"/>
  <c r="BP290" i="1"/>
  <c r="BH290" i="1"/>
  <c r="AZ290" i="1"/>
  <c r="AR290" i="1"/>
  <c r="AJ290" i="1"/>
  <c r="AB290" i="1"/>
  <c r="T290" i="1"/>
  <c r="DP290" i="1"/>
  <c r="DH290" i="1"/>
  <c r="CZ290" i="1"/>
  <c r="CR290" i="1"/>
  <c r="CJ290" i="1"/>
  <c r="CB290" i="1"/>
  <c r="BT290" i="1"/>
  <c r="BL290" i="1"/>
  <c r="BD290" i="1"/>
  <c r="AV290" i="1"/>
  <c r="AN290" i="1"/>
  <c r="AF290" i="1"/>
  <c r="X290" i="1"/>
  <c r="P290" i="1"/>
  <c r="DB290" i="1"/>
  <c r="BV290" i="1"/>
  <c r="AP290" i="1"/>
  <c r="D291" i="1"/>
  <c r="CT290" i="1"/>
  <c r="BN290" i="1"/>
  <c r="AH290" i="1"/>
  <c r="DJ290" i="1"/>
  <c r="CD290" i="1"/>
  <c r="AX290" i="1"/>
  <c r="R290" i="1"/>
  <c r="BF290" i="1"/>
  <c r="Z290" i="1"/>
  <c r="CL290" i="1"/>
  <c r="DR289" i="1"/>
  <c r="D292" i="1" l="1"/>
  <c r="DJ291" i="1"/>
  <c r="DB291" i="1"/>
  <c r="CT291" i="1"/>
  <c r="CL291" i="1"/>
  <c r="CD291" i="1"/>
  <c r="BV291" i="1"/>
  <c r="BN291" i="1"/>
  <c r="BF291" i="1"/>
  <c r="AX291" i="1"/>
  <c r="AP291" i="1"/>
  <c r="AH291" i="1"/>
  <c r="Z291" i="1"/>
  <c r="R291" i="1"/>
  <c r="DP291" i="1"/>
  <c r="DH291" i="1"/>
  <c r="CZ291" i="1"/>
  <c r="CR291" i="1"/>
  <c r="CJ291" i="1"/>
  <c r="CB291" i="1"/>
  <c r="BT291" i="1"/>
  <c r="BL291" i="1"/>
  <c r="BD291" i="1"/>
  <c r="AV291" i="1"/>
  <c r="AN291" i="1"/>
  <c r="AF291" i="1"/>
  <c r="X291" i="1"/>
  <c r="P291" i="1"/>
  <c r="DL291" i="1"/>
  <c r="DD291" i="1"/>
  <c r="CV291" i="1"/>
  <c r="CN291" i="1"/>
  <c r="CF291" i="1"/>
  <c r="BX291" i="1"/>
  <c r="BP291" i="1"/>
  <c r="BH291" i="1"/>
  <c r="AZ291" i="1"/>
  <c r="AR291" i="1"/>
  <c r="AJ291" i="1"/>
  <c r="AB291" i="1"/>
  <c r="T291" i="1"/>
  <c r="DN291" i="1"/>
  <c r="CH291" i="1"/>
  <c r="BB291" i="1"/>
  <c r="V291" i="1"/>
  <c r="DF291" i="1"/>
  <c r="BZ291" i="1"/>
  <c r="AT291" i="1"/>
  <c r="CP291" i="1"/>
  <c r="BJ291" i="1"/>
  <c r="AD291" i="1"/>
  <c r="BR291" i="1"/>
  <c r="AL291" i="1"/>
  <c r="CX291" i="1"/>
  <c r="DR290" i="1"/>
  <c r="DR291" i="1" l="1"/>
  <c r="DN292" i="1"/>
  <c r="DF292" i="1"/>
  <c r="CX292" i="1"/>
  <c r="CP292" i="1"/>
  <c r="CH292" i="1"/>
  <c r="BZ292" i="1"/>
  <c r="BR292" i="1"/>
  <c r="BJ292" i="1"/>
  <c r="BB292" i="1"/>
  <c r="AT292" i="1"/>
  <c r="AL292" i="1"/>
  <c r="AD292" i="1"/>
  <c r="V292" i="1"/>
  <c r="DL292" i="1"/>
  <c r="DD292" i="1"/>
  <c r="CV292" i="1"/>
  <c r="CN292" i="1"/>
  <c r="CF292" i="1"/>
  <c r="BX292" i="1"/>
  <c r="BP292" i="1"/>
  <c r="BH292" i="1"/>
  <c r="AZ292" i="1"/>
  <c r="AR292" i="1"/>
  <c r="AJ292" i="1"/>
  <c r="AB292" i="1"/>
  <c r="T292" i="1"/>
  <c r="DP292" i="1"/>
  <c r="DH292" i="1"/>
  <c r="CZ292" i="1"/>
  <c r="CR292" i="1"/>
  <c r="CJ292" i="1"/>
  <c r="CB292" i="1"/>
  <c r="BT292" i="1"/>
  <c r="BL292" i="1"/>
  <c r="BD292" i="1"/>
  <c r="AV292" i="1"/>
  <c r="AN292" i="1"/>
  <c r="AF292" i="1"/>
  <c r="X292" i="1"/>
  <c r="P292" i="1"/>
  <c r="CL292" i="1"/>
  <c r="BF292" i="1"/>
  <c r="Z292" i="1"/>
  <c r="DJ292" i="1"/>
  <c r="CD292" i="1"/>
  <c r="AX292" i="1"/>
  <c r="R292" i="1"/>
  <c r="D293" i="1"/>
  <c r="CT292" i="1"/>
  <c r="BN292" i="1"/>
  <c r="AH292" i="1"/>
  <c r="AP292" i="1"/>
  <c r="BV292" i="1"/>
  <c r="DB292" i="1"/>
  <c r="D294" i="1" l="1"/>
  <c r="DJ293" i="1"/>
  <c r="DB293" i="1"/>
  <c r="CT293" i="1"/>
  <c r="CL293" i="1"/>
  <c r="CD293" i="1"/>
  <c r="BV293" i="1"/>
  <c r="BN293" i="1"/>
  <c r="BF293" i="1"/>
  <c r="AX293" i="1"/>
  <c r="AP293" i="1"/>
  <c r="AH293" i="1"/>
  <c r="Z293" i="1"/>
  <c r="R293" i="1"/>
  <c r="DP293" i="1"/>
  <c r="DH293" i="1"/>
  <c r="CZ293" i="1"/>
  <c r="CR293" i="1"/>
  <c r="CJ293" i="1"/>
  <c r="CB293" i="1"/>
  <c r="BT293" i="1"/>
  <c r="BL293" i="1"/>
  <c r="BD293" i="1"/>
  <c r="AV293" i="1"/>
  <c r="AN293" i="1"/>
  <c r="AF293" i="1"/>
  <c r="X293" i="1"/>
  <c r="P293" i="1"/>
  <c r="DL293" i="1"/>
  <c r="DD293" i="1"/>
  <c r="CV293" i="1"/>
  <c r="CN293" i="1"/>
  <c r="CF293" i="1"/>
  <c r="BX293" i="1"/>
  <c r="BP293" i="1"/>
  <c r="BH293" i="1"/>
  <c r="AZ293" i="1"/>
  <c r="AR293" i="1"/>
  <c r="AJ293" i="1"/>
  <c r="AB293" i="1"/>
  <c r="T293" i="1"/>
  <c r="CX293" i="1"/>
  <c r="BR293" i="1"/>
  <c r="AL293" i="1"/>
  <c r="CP293" i="1"/>
  <c r="BJ293" i="1"/>
  <c r="AD293" i="1"/>
  <c r="DF293" i="1"/>
  <c r="BZ293" i="1"/>
  <c r="AT293" i="1"/>
  <c r="V293" i="1"/>
  <c r="DN293" i="1"/>
  <c r="BB293" i="1"/>
  <c r="CH293" i="1"/>
  <c r="DR292" i="1"/>
  <c r="DR293" i="1" l="1"/>
  <c r="DN294" i="1"/>
  <c r="DF294" i="1"/>
  <c r="CX294" i="1"/>
  <c r="CP294" i="1"/>
  <c r="CH294" i="1"/>
  <c r="BZ294" i="1"/>
  <c r="BR294" i="1"/>
  <c r="BJ294" i="1"/>
  <c r="BB294" i="1"/>
  <c r="AT294" i="1"/>
  <c r="AL294" i="1"/>
  <c r="AD294" i="1"/>
  <c r="V294" i="1"/>
  <c r="DL294" i="1"/>
  <c r="DD294" i="1"/>
  <c r="CV294" i="1"/>
  <c r="CN294" i="1"/>
  <c r="CF294" i="1"/>
  <c r="BX294" i="1"/>
  <c r="BP294" i="1"/>
  <c r="BH294" i="1"/>
  <c r="AZ294" i="1"/>
  <c r="AR294" i="1"/>
  <c r="AJ294" i="1"/>
  <c r="AB294" i="1"/>
  <c r="T294" i="1"/>
  <c r="DP294" i="1"/>
  <c r="DH294" i="1"/>
  <c r="CZ294" i="1"/>
  <c r="CR294" i="1"/>
  <c r="CJ294" i="1"/>
  <c r="CB294" i="1"/>
  <c r="BT294" i="1"/>
  <c r="BL294" i="1"/>
  <c r="BD294" i="1"/>
  <c r="AV294" i="1"/>
  <c r="AN294" i="1"/>
  <c r="AF294" i="1"/>
  <c r="X294" i="1"/>
  <c r="P294" i="1"/>
  <c r="DB294" i="1"/>
  <c r="BV294" i="1"/>
  <c r="AP294" i="1"/>
  <c r="D295" i="1"/>
  <c r="CT294" i="1"/>
  <c r="BN294" i="1"/>
  <c r="AH294" i="1"/>
  <c r="DJ294" i="1"/>
  <c r="CD294" i="1"/>
  <c r="AX294" i="1"/>
  <c r="R294" i="1"/>
  <c r="CL294" i="1"/>
  <c r="BF294" i="1"/>
  <c r="Z294" i="1"/>
  <c r="DP295" i="1" l="1"/>
  <c r="DH295" i="1"/>
  <c r="CZ295" i="1"/>
  <c r="CT295" i="1"/>
  <c r="CL295" i="1"/>
  <c r="CD295" i="1"/>
  <c r="BV295" i="1"/>
  <c r="BN295" i="1"/>
  <c r="BF295" i="1"/>
  <c r="AX295" i="1"/>
  <c r="AP295" i="1"/>
  <c r="AH295" i="1"/>
  <c r="Z295" i="1"/>
  <c r="R295" i="1"/>
  <c r="DN295" i="1"/>
  <c r="DF295" i="1"/>
  <c r="CX295" i="1"/>
  <c r="CR295" i="1"/>
  <c r="CJ295" i="1"/>
  <c r="CB295" i="1"/>
  <c r="BT295" i="1"/>
  <c r="BL295" i="1"/>
  <c r="BD295" i="1"/>
  <c r="AV295" i="1"/>
  <c r="AN295" i="1"/>
  <c r="AF295" i="1"/>
  <c r="X295" i="1"/>
  <c r="P295" i="1"/>
  <c r="D296" i="1"/>
  <c r="DJ295" i="1"/>
  <c r="DB295" i="1"/>
  <c r="CN295" i="1"/>
  <c r="CF295" i="1"/>
  <c r="BX295" i="1"/>
  <c r="BP295" i="1"/>
  <c r="BH295" i="1"/>
  <c r="AZ295" i="1"/>
  <c r="AR295" i="1"/>
  <c r="AJ295" i="1"/>
  <c r="AB295" i="1"/>
  <c r="T295" i="1"/>
  <c r="DD295" i="1"/>
  <c r="CH295" i="1"/>
  <c r="BB295" i="1"/>
  <c r="V295" i="1"/>
  <c r="CV295" i="1"/>
  <c r="BZ295" i="1"/>
  <c r="AT295" i="1"/>
  <c r="DL295" i="1"/>
  <c r="CP295" i="1"/>
  <c r="BJ295" i="1"/>
  <c r="AD295" i="1"/>
  <c r="BR295" i="1"/>
  <c r="AL295" i="1"/>
  <c r="DR294" i="1"/>
  <c r="DR295" i="1" l="1"/>
  <c r="DL296" i="1"/>
  <c r="DD296" i="1"/>
  <c r="CV296" i="1"/>
  <c r="CN296" i="1"/>
  <c r="CF296" i="1"/>
  <c r="BX296" i="1"/>
  <c r="BP296" i="1"/>
  <c r="BH296" i="1"/>
  <c r="AZ296" i="1"/>
  <c r="AR296" i="1"/>
  <c r="AJ296" i="1"/>
  <c r="AB296" i="1"/>
  <c r="T296" i="1"/>
  <c r="D297" i="1"/>
  <c r="DJ296" i="1"/>
  <c r="DB296" i="1"/>
  <c r="CT296" i="1"/>
  <c r="CL296" i="1"/>
  <c r="CD296" i="1"/>
  <c r="BV296" i="1"/>
  <c r="BN296" i="1"/>
  <c r="BF296" i="1"/>
  <c r="AX296" i="1"/>
  <c r="AP296" i="1"/>
  <c r="AH296" i="1"/>
  <c r="Z296" i="1"/>
  <c r="R296" i="1"/>
  <c r="DN296" i="1"/>
  <c r="DF296" i="1"/>
  <c r="CX296" i="1"/>
  <c r="CP296" i="1"/>
  <c r="CH296" i="1"/>
  <c r="BZ296" i="1"/>
  <c r="BR296" i="1"/>
  <c r="BJ296" i="1"/>
  <c r="BB296" i="1"/>
  <c r="AT296" i="1"/>
  <c r="AL296" i="1"/>
  <c r="AD296" i="1"/>
  <c r="V296" i="1"/>
  <c r="DP296" i="1"/>
  <c r="CJ296" i="1"/>
  <c r="BD296" i="1"/>
  <c r="X296" i="1"/>
  <c r="DH296" i="1"/>
  <c r="CB296" i="1"/>
  <c r="AV296" i="1"/>
  <c r="P296" i="1"/>
  <c r="CR296" i="1"/>
  <c r="BL296" i="1"/>
  <c r="AF296" i="1"/>
  <c r="CZ296" i="1"/>
  <c r="BT296" i="1"/>
  <c r="AN296" i="1"/>
  <c r="DR296" i="1" l="1"/>
  <c r="DP297" i="1"/>
  <c r="DH297" i="1"/>
  <c r="CZ297" i="1"/>
  <c r="CR297" i="1"/>
  <c r="CJ297" i="1"/>
  <c r="CB297" i="1"/>
  <c r="BT297" i="1"/>
  <c r="BL297" i="1"/>
  <c r="BD297" i="1"/>
  <c r="AV297" i="1"/>
  <c r="AN297" i="1"/>
  <c r="AF297" i="1"/>
  <c r="X297" i="1"/>
  <c r="P297" i="1"/>
  <c r="DN297" i="1"/>
  <c r="DF297" i="1"/>
  <c r="CX297" i="1"/>
  <c r="CP297" i="1"/>
  <c r="CH297" i="1"/>
  <c r="BZ297" i="1"/>
  <c r="BR297" i="1"/>
  <c r="BJ297" i="1"/>
  <c r="BB297" i="1"/>
  <c r="AT297" i="1"/>
  <c r="AL297" i="1"/>
  <c r="AD297" i="1"/>
  <c r="V297" i="1"/>
  <c r="D298" i="1"/>
  <c r="DJ297" i="1"/>
  <c r="DB297" i="1"/>
  <c r="CT297" i="1"/>
  <c r="CL297" i="1"/>
  <c r="CD297" i="1"/>
  <c r="BV297" i="1"/>
  <c r="BN297" i="1"/>
  <c r="BF297" i="1"/>
  <c r="AX297" i="1"/>
  <c r="AP297" i="1"/>
  <c r="AH297" i="1"/>
  <c r="Z297" i="1"/>
  <c r="R297" i="1"/>
  <c r="CN297" i="1"/>
  <c r="BH297" i="1"/>
  <c r="AB297" i="1"/>
  <c r="DL297" i="1"/>
  <c r="CF297" i="1"/>
  <c r="AZ297" i="1"/>
  <c r="T297" i="1"/>
  <c r="CV297" i="1"/>
  <c r="BP297" i="1"/>
  <c r="AJ297" i="1"/>
  <c r="BX297" i="1"/>
  <c r="AR297" i="1"/>
  <c r="DD297" i="1"/>
  <c r="DL298" i="1" l="1"/>
  <c r="DD298" i="1"/>
  <c r="CV298" i="1"/>
  <c r="CN298" i="1"/>
  <c r="CF298" i="1"/>
  <c r="BX298" i="1"/>
  <c r="BP298" i="1"/>
  <c r="BH298" i="1"/>
  <c r="AZ298" i="1"/>
  <c r="AR298" i="1"/>
  <c r="AJ298" i="1"/>
  <c r="AB298" i="1"/>
  <c r="T298" i="1"/>
  <c r="DJ298" i="1"/>
  <c r="DB298" i="1"/>
  <c r="CT298" i="1"/>
  <c r="CL298" i="1"/>
  <c r="CD298" i="1"/>
  <c r="BV298" i="1"/>
  <c r="BN298" i="1"/>
  <c r="BF298" i="1"/>
  <c r="AX298" i="1"/>
  <c r="AP298" i="1"/>
  <c r="AH298" i="1"/>
  <c r="Z298" i="1"/>
  <c r="R298" i="1"/>
  <c r="DN298" i="1"/>
  <c r="DF298" i="1"/>
  <c r="CX298" i="1"/>
  <c r="CP298" i="1"/>
  <c r="CH298" i="1"/>
  <c r="BZ298" i="1"/>
  <c r="BR298" i="1"/>
  <c r="BJ298" i="1"/>
  <c r="BB298" i="1"/>
  <c r="AT298" i="1"/>
  <c r="AL298" i="1"/>
  <c r="AD298" i="1"/>
  <c r="V298" i="1"/>
  <c r="DH298" i="1"/>
  <c r="CB298" i="1"/>
  <c r="AV298" i="1"/>
  <c r="P298" i="1"/>
  <c r="D299" i="1"/>
  <c r="CZ298" i="1"/>
  <c r="BT298" i="1"/>
  <c r="AN298" i="1"/>
  <c r="DP298" i="1"/>
  <c r="CJ298" i="1"/>
  <c r="BD298" i="1"/>
  <c r="X298" i="1"/>
  <c r="CR298" i="1"/>
  <c r="AF298" i="1"/>
  <c r="BL298" i="1"/>
  <c r="DR297" i="1"/>
  <c r="D300" i="1" l="1"/>
  <c r="DJ299" i="1"/>
  <c r="DB299" i="1"/>
  <c r="CT299" i="1"/>
  <c r="CL299" i="1"/>
  <c r="CD299" i="1"/>
  <c r="BV299" i="1"/>
  <c r="BN299" i="1"/>
  <c r="BF299" i="1"/>
  <c r="AX299" i="1"/>
  <c r="AP299" i="1"/>
  <c r="AH299" i="1"/>
  <c r="Z299" i="1"/>
  <c r="R299" i="1"/>
  <c r="DP299" i="1"/>
  <c r="DH299" i="1"/>
  <c r="CZ299" i="1"/>
  <c r="CR299" i="1"/>
  <c r="CJ299" i="1"/>
  <c r="CB299" i="1"/>
  <c r="BT299" i="1"/>
  <c r="BL299" i="1"/>
  <c r="BD299" i="1"/>
  <c r="AV299" i="1"/>
  <c r="AN299" i="1"/>
  <c r="AF299" i="1"/>
  <c r="X299" i="1"/>
  <c r="P299" i="1"/>
  <c r="DL299" i="1"/>
  <c r="DD299" i="1"/>
  <c r="CV299" i="1"/>
  <c r="CN299" i="1"/>
  <c r="CF299" i="1"/>
  <c r="BX299" i="1"/>
  <c r="BP299" i="1"/>
  <c r="BH299" i="1"/>
  <c r="AZ299" i="1"/>
  <c r="AR299" i="1"/>
  <c r="AJ299" i="1"/>
  <c r="AB299" i="1"/>
  <c r="T299" i="1"/>
  <c r="DN299" i="1"/>
  <c r="CH299" i="1"/>
  <c r="BB299" i="1"/>
  <c r="V299" i="1"/>
  <c r="DF299" i="1"/>
  <c r="BZ299" i="1"/>
  <c r="AT299" i="1"/>
  <c r="CP299" i="1"/>
  <c r="BJ299" i="1"/>
  <c r="AD299" i="1"/>
  <c r="CX299" i="1"/>
  <c r="AL299" i="1"/>
  <c r="BR299" i="1"/>
  <c r="DR298" i="1"/>
  <c r="DR299" i="1" l="1"/>
  <c r="DN300" i="1"/>
  <c r="DF300" i="1"/>
  <c r="CX300" i="1"/>
  <c r="CP300" i="1"/>
  <c r="CH300" i="1"/>
  <c r="BZ300" i="1"/>
  <c r="BR300" i="1"/>
  <c r="BJ300" i="1"/>
  <c r="BB300" i="1"/>
  <c r="AT300" i="1"/>
  <c r="AL300" i="1"/>
  <c r="AD300" i="1"/>
  <c r="V300" i="1"/>
  <c r="DL300" i="1"/>
  <c r="DD300" i="1"/>
  <c r="CV300" i="1"/>
  <c r="CN300" i="1"/>
  <c r="CF300" i="1"/>
  <c r="BX300" i="1"/>
  <c r="BP300" i="1"/>
  <c r="BH300" i="1"/>
  <c r="AZ300" i="1"/>
  <c r="AR300" i="1"/>
  <c r="AJ300" i="1"/>
  <c r="AB300" i="1"/>
  <c r="T300" i="1"/>
  <c r="DP300" i="1"/>
  <c r="DH300" i="1"/>
  <c r="CZ300" i="1"/>
  <c r="CR300" i="1"/>
  <c r="CJ300" i="1"/>
  <c r="CB300" i="1"/>
  <c r="BT300" i="1"/>
  <c r="BL300" i="1"/>
  <c r="BD300" i="1"/>
  <c r="AV300" i="1"/>
  <c r="AN300" i="1"/>
  <c r="AF300" i="1"/>
  <c r="X300" i="1"/>
  <c r="P300" i="1"/>
  <c r="CL300" i="1"/>
  <c r="BF300" i="1"/>
  <c r="Z300" i="1"/>
  <c r="DJ300" i="1"/>
  <c r="CD300" i="1"/>
  <c r="AX300" i="1"/>
  <c r="R300" i="1"/>
  <c r="D301" i="1"/>
  <c r="CT300" i="1"/>
  <c r="BN300" i="1"/>
  <c r="AH300" i="1"/>
  <c r="DB300" i="1"/>
  <c r="BV300" i="1"/>
  <c r="AP300" i="1"/>
  <c r="D302" i="1" l="1"/>
  <c r="DJ301" i="1"/>
  <c r="DB301" i="1"/>
  <c r="CT301" i="1"/>
  <c r="CL301" i="1"/>
  <c r="CD301" i="1"/>
  <c r="BV301" i="1"/>
  <c r="BN301" i="1"/>
  <c r="BF301" i="1"/>
  <c r="AX301" i="1"/>
  <c r="AP301" i="1"/>
  <c r="AH301" i="1"/>
  <c r="Z301" i="1"/>
  <c r="R301" i="1"/>
  <c r="DP301" i="1"/>
  <c r="DH301" i="1"/>
  <c r="CZ301" i="1"/>
  <c r="CR301" i="1"/>
  <c r="CJ301" i="1"/>
  <c r="CB301" i="1"/>
  <c r="BT301" i="1"/>
  <c r="BL301" i="1"/>
  <c r="BD301" i="1"/>
  <c r="AV301" i="1"/>
  <c r="AN301" i="1"/>
  <c r="AF301" i="1"/>
  <c r="X301" i="1"/>
  <c r="P301" i="1"/>
  <c r="DL301" i="1"/>
  <c r="DD301" i="1"/>
  <c r="CV301" i="1"/>
  <c r="CN301" i="1"/>
  <c r="CF301" i="1"/>
  <c r="BX301" i="1"/>
  <c r="BP301" i="1"/>
  <c r="BH301" i="1"/>
  <c r="AZ301" i="1"/>
  <c r="AR301" i="1"/>
  <c r="AJ301" i="1"/>
  <c r="AB301" i="1"/>
  <c r="T301" i="1"/>
  <c r="CX301" i="1"/>
  <c r="BR301" i="1"/>
  <c r="AL301" i="1"/>
  <c r="CP301" i="1"/>
  <c r="BJ301" i="1"/>
  <c r="AD301" i="1"/>
  <c r="DF301" i="1"/>
  <c r="BZ301" i="1"/>
  <c r="AT301" i="1"/>
  <c r="CH301" i="1"/>
  <c r="BB301" i="1"/>
  <c r="DN301" i="1"/>
  <c r="V301" i="1"/>
  <c r="DR300" i="1"/>
  <c r="DR301" i="1" l="1"/>
  <c r="DN302" i="1"/>
  <c r="DN283" i="1" s="1"/>
  <c r="DF302" i="1"/>
  <c r="DF283" i="1" s="1"/>
  <c r="CX302" i="1"/>
  <c r="CX283" i="1" s="1"/>
  <c r="CP302" i="1"/>
  <c r="CP283" i="1" s="1"/>
  <c r="CH302" i="1"/>
  <c r="CH283" i="1" s="1"/>
  <c r="BZ302" i="1"/>
  <c r="BZ283" i="1" s="1"/>
  <c r="BR302" i="1"/>
  <c r="BR283" i="1" s="1"/>
  <c r="BJ302" i="1"/>
  <c r="BJ283" i="1" s="1"/>
  <c r="BB302" i="1"/>
  <c r="BB283" i="1" s="1"/>
  <c r="AT302" i="1"/>
  <c r="AT283" i="1" s="1"/>
  <c r="AL302" i="1"/>
  <c r="AL283" i="1" s="1"/>
  <c r="AD302" i="1"/>
  <c r="AD283" i="1" s="1"/>
  <c r="V302" i="1"/>
  <c r="V283" i="1" s="1"/>
  <c r="DL302" i="1"/>
  <c r="DL283" i="1" s="1"/>
  <c r="DD302" i="1"/>
  <c r="DD283" i="1" s="1"/>
  <c r="CV302" i="1"/>
  <c r="CV283" i="1" s="1"/>
  <c r="CN302" i="1"/>
  <c r="CN283" i="1" s="1"/>
  <c r="CF302" i="1"/>
  <c r="CF283" i="1" s="1"/>
  <c r="BX302" i="1"/>
  <c r="BX283" i="1" s="1"/>
  <c r="BP302" i="1"/>
  <c r="BP283" i="1" s="1"/>
  <c r="BH302" i="1"/>
  <c r="BH283" i="1" s="1"/>
  <c r="AZ302" i="1"/>
  <c r="AZ283" i="1" s="1"/>
  <c r="AR302" i="1"/>
  <c r="AR283" i="1" s="1"/>
  <c r="AJ302" i="1"/>
  <c r="AJ283" i="1" s="1"/>
  <c r="AB302" i="1"/>
  <c r="AB283" i="1" s="1"/>
  <c r="T302" i="1"/>
  <c r="T283" i="1" s="1"/>
  <c r="DP302" i="1"/>
  <c r="DP283" i="1" s="1"/>
  <c r="DH302" i="1"/>
  <c r="DH283" i="1" s="1"/>
  <c r="CZ302" i="1"/>
  <c r="CZ283" i="1" s="1"/>
  <c r="CR302" i="1"/>
  <c r="CR283" i="1" s="1"/>
  <c r="CJ302" i="1"/>
  <c r="CJ283" i="1" s="1"/>
  <c r="CB302" i="1"/>
  <c r="CB283" i="1" s="1"/>
  <c r="BT302" i="1"/>
  <c r="BT283" i="1" s="1"/>
  <c r="BL302" i="1"/>
  <c r="BL283" i="1" s="1"/>
  <c r="BD302" i="1"/>
  <c r="BD283" i="1" s="1"/>
  <c r="AV302" i="1"/>
  <c r="AV283" i="1" s="1"/>
  <c r="AN302" i="1"/>
  <c r="AN283" i="1" s="1"/>
  <c r="AF302" i="1"/>
  <c r="AF283" i="1" s="1"/>
  <c r="X302" i="1"/>
  <c r="X283" i="1" s="1"/>
  <c r="P302" i="1"/>
  <c r="DB302" i="1"/>
  <c r="DB283" i="1" s="1"/>
  <c r="BV302" i="1"/>
  <c r="BV283" i="1" s="1"/>
  <c r="AP302" i="1"/>
  <c r="AP283" i="1" s="1"/>
  <c r="D303" i="1"/>
  <c r="D304" i="1" s="1"/>
  <c r="CT302" i="1"/>
  <c r="CT283" i="1" s="1"/>
  <c r="BN302" i="1"/>
  <c r="BN283" i="1" s="1"/>
  <c r="AH302" i="1"/>
  <c r="AH283" i="1" s="1"/>
  <c r="DJ302" i="1"/>
  <c r="DJ283" i="1" s="1"/>
  <c r="CD302" i="1"/>
  <c r="CD283" i="1" s="1"/>
  <c r="AX302" i="1"/>
  <c r="AX283" i="1" s="1"/>
  <c r="R302" i="1"/>
  <c r="R283" i="1" s="1"/>
  <c r="Z302" i="1"/>
  <c r="Z283" i="1" s="1"/>
  <c r="BF302" i="1"/>
  <c r="BF283" i="1" s="1"/>
  <c r="CL302" i="1"/>
  <c r="CL283" i="1" s="1"/>
  <c r="DN304" i="1" l="1"/>
  <c r="DF304" i="1"/>
  <c r="CX304" i="1"/>
  <c r="CP304" i="1"/>
  <c r="CH304" i="1"/>
  <c r="BZ304" i="1"/>
  <c r="BR304" i="1"/>
  <c r="BJ304" i="1"/>
  <c r="BB304" i="1"/>
  <c r="AT304" i="1"/>
  <c r="AL304" i="1"/>
  <c r="AD304" i="1"/>
  <c r="V304" i="1"/>
  <c r="DL304" i="1"/>
  <c r="DD304" i="1"/>
  <c r="CV304" i="1"/>
  <c r="CN304" i="1"/>
  <c r="CF304" i="1"/>
  <c r="BX304" i="1"/>
  <c r="BP304" i="1"/>
  <c r="BH304" i="1"/>
  <c r="AZ304" i="1"/>
  <c r="AR304" i="1"/>
  <c r="AJ304" i="1"/>
  <c r="AB304" i="1"/>
  <c r="T304" i="1"/>
  <c r="DP304" i="1"/>
  <c r="DH304" i="1"/>
  <c r="CZ304" i="1"/>
  <c r="CR304" i="1"/>
  <c r="CJ304" i="1"/>
  <c r="CB304" i="1"/>
  <c r="BT304" i="1"/>
  <c r="BL304" i="1"/>
  <c r="BD304" i="1"/>
  <c r="AV304" i="1"/>
  <c r="AN304" i="1"/>
  <c r="AF304" i="1"/>
  <c r="X304" i="1"/>
  <c r="P304" i="1"/>
  <c r="D305" i="1"/>
  <c r="CT304" i="1"/>
  <c r="BN304" i="1"/>
  <c r="AH304" i="1"/>
  <c r="CL304" i="1"/>
  <c r="BF304" i="1"/>
  <c r="Z304" i="1"/>
  <c r="DB304" i="1"/>
  <c r="BV304" i="1"/>
  <c r="AP304" i="1"/>
  <c r="DJ304" i="1"/>
  <c r="CD304" i="1"/>
  <c r="R304" i="1"/>
  <c r="AX304" i="1"/>
  <c r="DR302" i="1"/>
  <c r="DR283" i="1" s="1"/>
  <c r="P283" i="1"/>
  <c r="D306" i="1" l="1"/>
  <c r="DJ305" i="1"/>
  <c r="DB305" i="1"/>
  <c r="CT305" i="1"/>
  <c r="CL305" i="1"/>
  <c r="CD305" i="1"/>
  <c r="BV305" i="1"/>
  <c r="BN305" i="1"/>
  <c r="BF305" i="1"/>
  <c r="AX305" i="1"/>
  <c r="AP305" i="1"/>
  <c r="AH305" i="1"/>
  <c r="Z305" i="1"/>
  <c r="R305" i="1"/>
  <c r="DP305" i="1"/>
  <c r="DH305" i="1"/>
  <c r="CZ305" i="1"/>
  <c r="CR305" i="1"/>
  <c r="CJ305" i="1"/>
  <c r="CB305" i="1"/>
  <c r="BT305" i="1"/>
  <c r="BL305" i="1"/>
  <c r="BD305" i="1"/>
  <c r="AV305" i="1"/>
  <c r="AN305" i="1"/>
  <c r="AF305" i="1"/>
  <c r="X305" i="1"/>
  <c r="P305" i="1"/>
  <c r="DL305" i="1"/>
  <c r="DD305" i="1"/>
  <c r="CV305" i="1"/>
  <c r="CN305" i="1"/>
  <c r="CF305" i="1"/>
  <c r="BX305" i="1"/>
  <c r="BP305" i="1"/>
  <c r="BH305" i="1"/>
  <c r="AZ305" i="1"/>
  <c r="AR305" i="1"/>
  <c r="AJ305" i="1"/>
  <c r="AB305" i="1"/>
  <c r="T305" i="1"/>
  <c r="DF305" i="1"/>
  <c r="BZ305" i="1"/>
  <c r="AT305" i="1"/>
  <c r="CX305" i="1"/>
  <c r="BR305" i="1"/>
  <c r="AL305" i="1"/>
  <c r="DN305" i="1"/>
  <c r="CH305" i="1"/>
  <c r="BB305" i="1"/>
  <c r="V305" i="1"/>
  <c r="CP305" i="1"/>
  <c r="BJ305" i="1"/>
  <c r="AD305" i="1"/>
  <c r="DR304" i="1"/>
  <c r="DN306" i="1" l="1"/>
  <c r="DF306" i="1"/>
  <c r="CX306" i="1"/>
  <c r="CP306" i="1"/>
  <c r="CH306" i="1"/>
  <c r="BZ306" i="1"/>
  <c r="BR306" i="1"/>
  <c r="BJ306" i="1"/>
  <c r="BB306" i="1"/>
  <c r="AT306" i="1"/>
  <c r="AL306" i="1"/>
  <c r="AD306" i="1"/>
  <c r="V306" i="1"/>
  <c r="DL306" i="1"/>
  <c r="DD306" i="1"/>
  <c r="CV306" i="1"/>
  <c r="CN306" i="1"/>
  <c r="CF306" i="1"/>
  <c r="BX306" i="1"/>
  <c r="BP306" i="1"/>
  <c r="BH306" i="1"/>
  <c r="AZ306" i="1"/>
  <c r="AR306" i="1"/>
  <c r="AJ306" i="1"/>
  <c r="AB306" i="1"/>
  <c r="T306" i="1"/>
  <c r="DP306" i="1"/>
  <c r="DH306" i="1"/>
  <c r="CZ306" i="1"/>
  <c r="CR306" i="1"/>
  <c r="CJ306" i="1"/>
  <c r="CB306" i="1"/>
  <c r="BT306" i="1"/>
  <c r="BL306" i="1"/>
  <c r="BD306" i="1"/>
  <c r="AV306" i="1"/>
  <c r="AN306" i="1"/>
  <c r="AF306" i="1"/>
  <c r="X306" i="1"/>
  <c r="P306" i="1"/>
  <c r="DJ306" i="1"/>
  <c r="CD306" i="1"/>
  <c r="AX306" i="1"/>
  <c r="R306" i="1"/>
  <c r="DB306" i="1"/>
  <c r="BV306" i="1"/>
  <c r="AP306" i="1"/>
  <c r="CL306" i="1"/>
  <c r="BF306" i="1"/>
  <c r="Z306" i="1"/>
  <c r="BN306" i="1"/>
  <c r="D307" i="1"/>
  <c r="AH306" i="1"/>
  <c r="CT306" i="1"/>
  <c r="DR305" i="1"/>
  <c r="DP307" i="1" l="1"/>
  <c r="DH307" i="1"/>
  <c r="CZ307" i="1"/>
  <c r="CR307" i="1"/>
  <c r="DF307" i="1"/>
  <c r="CV307" i="1"/>
  <c r="CL307" i="1"/>
  <c r="CD307" i="1"/>
  <c r="BV307" i="1"/>
  <c r="BN307" i="1"/>
  <c r="BF307" i="1"/>
  <c r="AX307" i="1"/>
  <c r="AP307" i="1"/>
  <c r="AH307" i="1"/>
  <c r="Z307" i="1"/>
  <c r="R307" i="1"/>
  <c r="D308" i="1"/>
  <c r="DN307" i="1"/>
  <c r="DD307" i="1"/>
  <c r="CT307" i="1"/>
  <c r="CJ307" i="1"/>
  <c r="CB307" i="1"/>
  <c r="BT307" i="1"/>
  <c r="BL307" i="1"/>
  <c r="BD307" i="1"/>
  <c r="AV307" i="1"/>
  <c r="AN307" i="1"/>
  <c r="AF307" i="1"/>
  <c r="X307" i="1"/>
  <c r="P307" i="1"/>
  <c r="DJ307" i="1"/>
  <c r="CX307" i="1"/>
  <c r="CN307" i="1"/>
  <c r="CF307" i="1"/>
  <c r="BX307" i="1"/>
  <c r="BP307" i="1"/>
  <c r="BH307" i="1"/>
  <c r="AZ307" i="1"/>
  <c r="AR307" i="1"/>
  <c r="AJ307" i="1"/>
  <c r="AB307" i="1"/>
  <c r="T307" i="1"/>
  <c r="CP307" i="1"/>
  <c r="BJ307" i="1"/>
  <c r="AD307" i="1"/>
  <c r="CH307" i="1"/>
  <c r="BB307" i="1"/>
  <c r="V307" i="1"/>
  <c r="DB307" i="1"/>
  <c r="BR307" i="1"/>
  <c r="AL307" i="1"/>
  <c r="AT307" i="1"/>
  <c r="BZ307" i="1"/>
  <c r="DL307" i="1"/>
  <c r="DR306" i="1"/>
  <c r="DR307" i="1" l="1"/>
  <c r="DL308" i="1"/>
  <c r="DD308" i="1"/>
  <c r="CV308" i="1"/>
  <c r="CN308" i="1"/>
  <c r="CF308" i="1"/>
  <c r="BX308" i="1"/>
  <c r="BP308" i="1"/>
  <c r="BH308" i="1"/>
  <c r="AZ308" i="1"/>
  <c r="AR308" i="1"/>
  <c r="AJ308" i="1"/>
  <c r="AB308" i="1"/>
  <c r="T308" i="1"/>
  <c r="DH308" i="1"/>
  <c r="CX308" i="1"/>
  <c r="CL308" i="1"/>
  <c r="CB308" i="1"/>
  <c r="BR308" i="1"/>
  <c r="BF308" i="1"/>
  <c r="AV308" i="1"/>
  <c r="AL308" i="1"/>
  <c r="Z308" i="1"/>
  <c r="P308" i="1"/>
  <c r="D309" i="1"/>
  <c r="DP308" i="1"/>
  <c r="DF308" i="1"/>
  <c r="CT308" i="1"/>
  <c r="CJ308" i="1"/>
  <c r="BZ308" i="1"/>
  <c r="BN308" i="1"/>
  <c r="BD308" i="1"/>
  <c r="AT308" i="1"/>
  <c r="AH308" i="1"/>
  <c r="X308" i="1"/>
  <c r="DJ308" i="1"/>
  <c r="CZ308" i="1"/>
  <c r="CP308" i="1"/>
  <c r="CD308" i="1"/>
  <c r="BT308" i="1"/>
  <c r="BJ308" i="1"/>
  <c r="AX308" i="1"/>
  <c r="AN308" i="1"/>
  <c r="AD308" i="1"/>
  <c r="R308" i="1"/>
  <c r="CR308" i="1"/>
  <c r="BB308" i="1"/>
  <c r="CH308" i="1"/>
  <c r="AP308" i="1"/>
  <c r="DB308" i="1"/>
  <c r="BL308" i="1"/>
  <c r="V308" i="1"/>
  <c r="DN308" i="1"/>
  <c r="AF308" i="1"/>
  <c r="BV308" i="1"/>
  <c r="DP309" i="1" l="1"/>
  <c r="DH309" i="1"/>
  <c r="CZ309" i="1"/>
  <c r="CR309" i="1"/>
  <c r="CJ309" i="1"/>
  <c r="CB309" i="1"/>
  <c r="BT309" i="1"/>
  <c r="BL309" i="1"/>
  <c r="BD309" i="1"/>
  <c r="AV309" i="1"/>
  <c r="AN309" i="1"/>
  <c r="AF309" i="1"/>
  <c r="X309" i="1"/>
  <c r="P309" i="1"/>
  <c r="DJ309" i="1"/>
  <c r="CX309" i="1"/>
  <c r="CN309" i="1"/>
  <c r="CD309" i="1"/>
  <c r="BR309" i="1"/>
  <c r="BH309" i="1"/>
  <c r="AX309" i="1"/>
  <c r="AL309" i="1"/>
  <c r="AB309" i="1"/>
  <c r="R309" i="1"/>
  <c r="DF309" i="1"/>
  <c r="CV309" i="1"/>
  <c r="CL309" i="1"/>
  <c r="BZ309" i="1"/>
  <c r="BP309" i="1"/>
  <c r="BF309" i="1"/>
  <c r="AT309" i="1"/>
  <c r="AJ309" i="1"/>
  <c r="Z309" i="1"/>
  <c r="DL309" i="1"/>
  <c r="DB309" i="1"/>
  <c r="CP309" i="1"/>
  <c r="CF309" i="1"/>
  <c r="BV309" i="1"/>
  <c r="BJ309" i="1"/>
  <c r="AZ309" i="1"/>
  <c r="AP309" i="1"/>
  <c r="AD309" i="1"/>
  <c r="T309" i="1"/>
  <c r="D310" i="1"/>
  <c r="CT309" i="1"/>
  <c r="BB309" i="1"/>
  <c r="CH309" i="1"/>
  <c r="AR309" i="1"/>
  <c r="DD309" i="1"/>
  <c r="BN309" i="1"/>
  <c r="V309" i="1"/>
  <c r="DN309" i="1"/>
  <c r="BX309" i="1"/>
  <c r="AH309" i="1"/>
  <c r="DR308" i="1"/>
  <c r="DR309" i="1" l="1"/>
  <c r="DL310" i="1"/>
  <c r="DD310" i="1"/>
  <c r="CV310" i="1"/>
  <c r="CN310" i="1"/>
  <c r="CF310" i="1"/>
  <c r="BX310" i="1"/>
  <c r="BP310" i="1"/>
  <c r="BH310" i="1"/>
  <c r="AZ310" i="1"/>
  <c r="AR310" i="1"/>
  <c r="AJ310" i="1"/>
  <c r="AB310" i="1"/>
  <c r="T310" i="1"/>
  <c r="DP310" i="1"/>
  <c r="DH310" i="1"/>
  <c r="CZ310" i="1"/>
  <c r="CR310" i="1"/>
  <c r="CJ310" i="1"/>
  <c r="CB310" i="1"/>
  <c r="BT310" i="1"/>
  <c r="BL310" i="1"/>
  <c r="BD310" i="1"/>
  <c r="D311" i="1"/>
  <c r="DJ310" i="1"/>
  <c r="CT310" i="1"/>
  <c r="CD310" i="1"/>
  <c r="BN310" i="1"/>
  <c r="AX310" i="1"/>
  <c r="AN310" i="1"/>
  <c r="AD310" i="1"/>
  <c r="R310" i="1"/>
  <c r="DF310" i="1"/>
  <c r="CP310" i="1"/>
  <c r="BZ310" i="1"/>
  <c r="BJ310" i="1"/>
  <c r="AV310" i="1"/>
  <c r="AL310" i="1"/>
  <c r="Z310" i="1"/>
  <c r="P310" i="1"/>
  <c r="DN310" i="1"/>
  <c r="CX310" i="1"/>
  <c r="CH310" i="1"/>
  <c r="BR310" i="1"/>
  <c r="BB310" i="1"/>
  <c r="AP310" i="1"/>
  <c r="AF310" i="1"/>
  <c r="V310" i="1"/>
  <c r="BF310" i="1"/>
  <c r="DB310" i="1"/>
  <c r="AT310" i="1"/>
  <c r="BV310" i="1"/>
  <c r="X310" i="1"/>
  <c r="CL310" i="1"/>
  <c r="AH310" i="1"/>
  <c r="DR310" i="1" l="1"/>
  <c r="DP311" i="1"/>
  <c r="DH311" i="1"/>
  <c r="CZ311" i="1"/>
  <c r="CR311" i="1"/>
  <c r="CJ311" i="1"/>
  <c r="CB311" i="1"/>
  <c r="BT311" i="1"/>
  <c r="BL311" i="1"/>
  <c r="BD311" i="1"/>
  <c r="AV311" i="1"/>
  <c r="AN311" i="1"/>
  <c r="AF311" i="1"/>
  <c r="X311" i="1"/>
  <c r="P311" i="1"/>
  <c r="DL311" i="1"/>
  <c r="DD311" i="1"/>
  <c r="CV311" i="1"/>
  <c r="CN311" i="1"/>
  <c r="CF311" i="1"/>
  <c r="BX311" i="1"/>
  <c r="BP311" i="1"/>
  <c r="BH311" i="1"/>
  <c r="AZ311" i="1"/>
  <c r="AR311" i="1"/>
  <c r="AJ311" i="1"/>
  <c r="AB311" i="1"/>
  <c r="T311" i="1"/>
  <c r="DF311" i="1"/>
  <c r="CP311" i="1"/>
  <c r="BZ311" i="1"/>
  <c r="BJ311" i="1"/>
  <c r="AT311" i="1"/>
  <c r="AD311" i="1"/>
  <c r="DB311" i="1"/>
  <c r="CL311" i="1"/>
  <c r="BV311" i="1"/>
  <c r="BF311" i="1"/>
  <c r="AP311" i="1"/>
  <c r="Z311" i="1"/>
  <c r="D312" i="1"/>
  <c r="DJ311" i="1"/>
  <c r="CT311" i="1"/>
  <c r="CD311" i="1"/>
  <c r="BN311" i="1"/>
  <c r="AX311" i="1"/>
  <c r="AH311" i="1"/>
  <c r="R311" i="1"/>
  <c r="BR311" i="1"/>
  <c r="DN311" i="1"/>
  <c r="BB311" i="1"/>
  <c r="CH311" i="1"/>
  <c r="V311" i="1"/>
  <c r="AL311" i="1"/>
  <c r="CX311" i="1"/>
  <c r="DR311" i="1" l="1"/>
  <c r="DN312" i="1"/>
  <c r="DF312" i="1"/>
  <c r="CX312" i="1"/>
  <c r="CP312" i="1"/>
  <c r="CH312" i="1"/>
  <c r="BZ312" i="1"/>
  <c r="BR312" i="1"/>
  <c r="DL312" i="1"/>
  <c r="DD312" i="1"/>
  <c r="CV312" i="1"/>
  <c r="CN312" i="1"/>
  <c r="CF312" i="1"/>
  <c r="BX312" i="1"/>
  <c r="BP312" i="1"/>
  <c r="BH312" i="1"/>
  <c r="AZ312" i="1"/>
  <c r="AR312" i="1"/>
  <c r="AJ312" i="1"/>
  <c r="AB312" i="1"/>
  <c r="T312" i="1"/>
  <c r="DP312" i="1"/>
  <c r="DH312" i="1"/>
  <c r="CZ312" i="1"/>
  <c r="CR312" i="1"/>
  <c r="CJ312" i="1"/>
  <c r="CB312" i="1"/>
  <c r="BT312" i="1"/>
  <c r="BL312" i="1"/>
  <c r="BD312" i="1"/>
  <c r="AV312" i="1"/>
  <c r="AN312" i="1"/>
  <c r="AF312" i="1"/>
  <c r="X312" i="1"/>
  <c r="P312" i="1"/>
  <c r="DJ312" i="1"/>
  <c r="CD312" i="1"/>
  <c r="BF312" i="1"/>
  <c r="AP312" i="1"/>
  <c r="Z312" i="1"/>
  <c r="DB312" i="1"/>
  <c r="BV312" i="1"/>
  <c r="BB312" i="1"/>
  <c r="AL312" i="1"/>
  <c r="V312" i="1"/>
  <c r="CL312" i="1"/>
  <c r="BJ312" i="1"/>
  <c r="AT312" i="1"/>
  <c r="AD312" i="1"/>
  <c r="D313" i="1"/>
  <c r="AX312" i="1"/>
  <c r="AH312" i="1"/>
  <c r="BN312" i="1"/>
  <c r="R312" i="1"/>
  <c r="CT312" i="1"/>
  <c r="DR312" i="1" l="1"/>
  <c r="DJ313" i="1"/>
  <c r="DB313" i="1"/>
  <c r="CT313" i="1"/>
  <c r="CL313" i="1"/>
  <c r="CD313" i="1"/>
  <c r="BV313" i="1"/>
  <c r="BN313" i="1"/>
  <c r="BF313" i="1"/>
  <c r="AX313" i="1"/>
  <c r="AP313" i="1"/>
  <c r="AH313" i="1"/>
  <c r="Z313" i="1"/>
  <c r="R313" i="1"/>
  <c r="D314" i="1"/>
  <c r="DP313" i="1"/>
  <c r="DH313" i="1"/>
  <c r="CZ313" i="1"/>
  <c r="CR313" i="1"/>
  <c r="CJ313" i="1"/>
  <c r="CB313" i="1"/>
  <c r="BT313" i="1"/>
  <c r="BL313" i="1"/>
  <c r="BD313" i="1"/>
  <c r="AV313" i="1"/>
  <c r="AN313" i="1"/>
  <c r="AF313" i="1"/>
  <c r="X313" i="1"/>
  <c r="P313" i="1"/>
  <c r="DL313" i="1"/>
  <c r="DD313" i="1"/>
  <c r="CV313" i="1"/>
  <c r="CN313" i="1"/>
  <c r="CF313" i="1"/>
  <c r="BX313" i="1"/>
  <c r="BP313" i="1"/>
  <c r="BH313" i="1"/>
  <c r="AZ313" i="1"/>
  <c r="AR313" i="1"/>
  <c r="AJ313" i="1"/>
  <c r="AB313" i="1"/>
  <c r="T313" i="1"/>
  <c r="CP313" i="1"/>
  <c r="BJ313" i="1"/>
  <c r="AD313" i="1"/>
  <c r="DN313" i="1"/>
  <c r="CH313" i="1"/>
  <c r="BB313" i="1"/>
  <c r="V313" i="1"/>
  <c r="CX313" i="1"/>
  <c r="BR313" i="1"/>
  <c r="AL313" i="1"/>
  <c r="DF313" i="1"/>
  <c r="AT313" i="1"/>
  <c r="BZ313" i="1"/>
  <c r="D315" i="1" l="1"/>
  <c r="DJ314" i="1"/>
  <c r="DB314" i="1"/>
  <c r="CT314" i="1"/>
  <c r="CL314" i="1"/>
  <c r="CD314" i="1"/>
  <c r="BV314" i="1"/>
  <c r="BN314" i="1"/>
  <c r="BF314" i="1"/>
  <c r="AX314" i="1"/>
  <c r="AP314" i="1"/>
  <c r="AH314" i="1"/>
  <c r="Z314" i="1"/>
  <c r="R314" i="1"/>
  <c r="DH314" i="1"/>
  <c r="CX314" i="1"/>
  <c r="CN314" i="1"/>
  <c r="CB314" i="1"/>
  <c r="BR314" i="1"/>
  <c r="BH314" i="1"/>
  <c r="AV314" i="1"/>
  <c r="AL314" i="1"/>
  <c r="AB314" i="1"/>
  <c r="P314" i="1"/>
  <c r="DP314" i="1"/>
  <c r="DF314" i="1"/>
  <c r="CV314" i="1"/>
  <c r="CJ314" i="1"/>
  <c r="BZ314" i="1"/>
  <c r="BP314" i="1"/>
  <c r="BD314" i="1"/>
  <c r="AT314" i="1"/>
  <c r="AJ314" i="1"/>
  <c r="X314" i="1"/>
  <c r="DL314" i="1"/>
  <c r="CZ314" i="1"/>
  <c r="CP314" i="1"/>
  <c r="CF314" i="1"/>
  <c r="BT314" i="1"/>
  <c r="BJ314" i="1"/>
  <c r="AZ314" i="1"/>
  <c r="AN314" i="1"/>
  <c r="AD314" i="1"/>
  <c r="T314" i="1"/>
  <c r="CH314" i="1"/>
  <c r="AR314" i="1"/>
  <c r="DN314" i="1"/>
  <c r="BX314" i="1"/>
  <c r="AF314" i="1"/>
  <c r="CR314" i="1"/>
  <c r="BB314" i="1"/>
  <c r="DD314" i="1"/>
  <c r="BL314" i="1"/>
  <c r="V314" i="1"/>
  <c r="DR313" i="1"/>
  <c r="DR314" i="1" l="1"/>
  <c r="DN315" i="1"/>
  <c r="DF315" i="1"/>
  <c r="CX315" i="1"/>
  <c r="CP315" i="1"/>
  <c r="CH315" i="1"/>
  <c r="BZ315" i="1"/>
  <c r="BR315" i="1"/>
  <c r="BJ315" i="1"/>
  <c r="BB315" i="1"/>
  <c r="AT315" i="1"/>
  <c r="AL315" i="1"/>
  <c r="AD315" i="1"/>
  <c r="V315" i="1"/>
  <c r="DH315" i="1"/>
  <c r="CV315" i="1"/>
  <c r="CL315" i="1"/>
  <c r="CB315" i="1"/>
  <c r="BP315" i="1"/>
  <c r="BF315" i="1"/>
  <c r="AV315" i="1"/>
  <c r="AJ315" i="1"/>
  <c r="Z315" i="1"/>
  <c r="P315" i="1"/>
  <c r="D316" i="1"/>
  <c r="DP315" i="1"/>
  <c r="DD315" i="1"/>
  <c r="CT315" i="1"/>
  <c r="CJ315" i="1"/>
  <c r="BX315" i="1"/>
  <c r="BN315" i="1"/>
  <c r="BD315" i="1"/>
  <c r="AR315" i="1"/>
  <c r="AH315" i="1"/>
  <c r="X315" i="1"/>
  <c r="DJ315" i="1"/>
  <c r="CZ315" i="1"/>
  <c r="CN315" i="1"/>
  <c r="CD315" i="1"/>
  <c r="BT315" i="1"/>
  <c r="BH315" i="1"/>
  <c r="AX315" i="1"/>
  <c r="AN315" i="1"/>
  <c r="AB315" i="1"/>
  <c r="R315" i="1"/>
  <c r="CF315" i="1"/>
  <c r="AP315" i="1"/>
  <c r="DL315" i="1"/>
  <c r="BV315" i="1"/>
  <c r="AF315" i="1"/>
  <c r="CR315" i="1"/>
  <c r="AZ315" i="1"/>
  <c r="BL315" i="1"/>
  <c r="T315" i="1"/>
  <c r="DB315" i="1"/>
  <c r="DR315" i="1" l="1"/>
  <c r="D317" i="1"/>
  <c r="DJ316" i="1"/>
  <c r="DB316" i="1"/>
  <c r="CT316" i="1"/>
  <c r="CL316" i="1"/>
  <c r="CD316" i="1"/>
  <c r="BV316" i="1"/>
  <c r="BN316" i="1"/>
  <c r="BF316" i="1"/>
  <c r="AX316" i="1"/>
  <c r="AP316" i="1"/>
  <c r="AH316" i="1"/>
  <c r="Z316" i="1"/>
  <c r="R316" i="1"/>
  <c r="DH316" i="1"/>
  <c r="CX316" i="1"/>
  <c r="CN316" i="1"/>
  <c r="CB316" i="1"/>
  <c r="BR316" i="1"/>
  <c r="BH316" i="1"/>
  <c r="AV316" i="1"/>
  <c r="AL316" i="1"/>
  <c r="AB316" i="1"/>
  <c r="P316" i="1"/>
  <c r="DP316" i="1"/>
  <c r="DF316" i="1"/>
  <c r="CV316" i="1"/>
  <c r="CJ316" i="1"/>
  <c r="BZ316" i="1"/>
  <c r="BP316" i="1"/>
  <c r="BD316" i="1"/>
  <c r="AT316" i="1"/>
  <c r="AJ316" i="1"/>
  <c r="X316" i="1"/>
  <c r="DL316" i="1"/>
  <c r="CZ316" i="1"/>
  <c r="CP316" i="1"/>
  <c r="CF316" i="1"/>
  <c r="BT316" i="1"/>
  <c r="BJ316" i="1"/>
  <c r="AZ316" i="1"/>
  <c r="AN316" i="1"/>
  <c r="AD316" i="1"/>
  <c r="T316" i="1"/>
  <c r="CH316" i="1"/>
  <c r="AR316" i="1"/>
  <c r="DN316" i="1"/>
  <c r="BX316" i="1"/>
  <c r="AF316" i="1"/>
  <c r="CR316" i="1"/>
  <c r="BB316" i="1"/>
  <c r="V316" i="1"/>
  <c r="BL316" i="1"/>
  <c r="DD316" i="1"/>
  <c r="DN317" i="1" l="1"/>
  <c r="DF317" i="1"/>
  <c r="CX317" i="1"/>
  <c r="CP317" i="1"/>
  <c r="CH317" i="1"/>
  <c r="BZ317" i="1"/>
  <c r="BR317" i="1"/>
  <c r="BJ317" i="1"/>
  <c r="BB317" i="1"/>
  <c r="AT317" i="1"/>
  <c r="AL317" i="1"/>
  <c r="AD317" i="1"/>
  <c r="V317" i="1"/>
  <c r="DH317" i="1"/>
  <c r="CV317" i="1"/>
  <c r="CL317" i="1"/>
  <c r="CB317" i="1"/>
  <c r="BP317" i="1"/>
  <c r="BF317" i="1"/>
  <c r="AV317" i="1"/>
  <c r="AJ317" i="1"/>
  <c r="Z317" i="1"/>
  <c r="P317" i="1"/>
  <c r="D318" i="1"/>
  <c r="DP317" i="1"/>
  <c r="DD317" i="1"/>
  <c r="CT317" i="1"/>
  <c r="CJ317" i="1"/>
  <c r="BX317" i="1"/>
  <c r="BN317" i="1"/>
  <c r="BD317" i="1"/>
  <c r="AR317" i="1"/>
  <c r="AH317" i="1"/>
  <c r="X317" i="1"/>
  <c r="DJ317" i="1"/>
  <c r="CZ317" i="1"/>
  <c r="CN317" i="1"/>
  <c r="CD317" i="1"/>
  <c r="BT317" i="1"/>
  <c r="BH317" i="1"/>
  <c r="AX317" i="1"/>
  <c r="AN317" i="1"/>
  <c r="AB317" i="1"/>
  <c r="R317" i="1"/>
  <c r="CF317" i="1"/>
  <c r="AP317" i="1"/>
  <c r="DL317" i="1"/>
  <c r="BV317" i="1"/>
  <c r="AF317" i="1"/>
  <c r="CR317" i="1"/>
  <c r="AZ317" i="1"/>
  <c r="DB317" i="1"/>
  <c r="T317" i="1"/>
  <c r="BL317" i="1"/>
  <c r="DR316" i="1"/>
  <c r="D319" i="1" l="1"/>
  <c r="DJ318" i="1"/>
  <c r="DB318" i="1"/>
  <c r="CT318" i="1"/>
  <c r="CL318" i="1"/>
  <c r="CD318" i="1"/>
  <c r="BV318" i="1"/>
  <c r="BN318" i="1"/>
  <c r="BF318" i="1"/>
  <c r="AX318" i="1"/>
  <c r="AP318" i="1"/>
  <c r="AH318" i="1"/>
  <c r="Z318" i="1"/>
  <c r="R318" i="1"/>
  <c r="DH318" i="1"/>
  <c r="CX318" i="1"/>
  <c r="CN318" i="1"/>
  <c r="CB318" i="1"/>
  <c r="BR318" i="1"/>
  <c r="BH318" i="1"/>
  <c r="AV318" i="1"/>
  <c r="AL318" i="1"/>
  <c r="AB318" i="1"/>
  <c r="P318" i="1"/>
  <c r="DP318" i="1"/>
  <c r="DF318" i="1"/>
  <c r="CV318" i="1"/>
  <c r="CJ318" i="1"/>
  <c r="BZ318" i="1"/>
  <c r="BP318" i="1"/>
  <c r="BD318" i="1"/>
  <c r="AT318" i="1"/>
  <c r="AJ318" i="1"/>
  <c r="X318" i="1"/>
  <c r="DL318" i="1"/>
  <c r="CZ318" i="1"/>
  <c r="CP318" i="1"/>
  <c r="CF318" i="1"/>
  <c r="BT318" i="1"/>
  <c r="BJ318" i="1"/>
  <c r="AZ318" i="1"/>
  <c r="AN318" i="1"/>
  <c r="AD318" i="1"/>
  <c r="T318" i="1"/>
  <c r="CH318" i="1"/>
  <c r="AR318" i="1"/>
  <c r="DN318" i="1"/>
  <c r="BX318" i="1"/>
  <c r="AF318" i="1"/>
  <c r="CR318" i="1"/>
  <c r="BB318" i="1"/>
  <c r="DD318" i="1"/>
  <c r="BL318" i="1"/>
  <c r="V318" i="1"/>
  <c r="DR317" i="1"/>
  <c r="DR318" i="1" l="1"/>
  <c r="DN319" i="1"/>
  <c r="DF319" i="1"/>
  <c r="CX319" i="1"/>
  <c r="CP319" i="1"/>
  <c r="CH319" i="1"/>
  <c r="BZ319" i="1"/>
  <c r="BR319" i="1"/>
  <c r="BJ319" i="1"/>
  <c r="BB319" i="1"/>
  <c r="AT319" i="1"/>
  <c r="AL319" i="1"/>
  <c r="AD319" i="1"/>
  <c r="V319" i="1"/>
  <c r="DH319" i="1"/>
  <c r="CV319" i="1"/>
  <c r="CL319" i="1"/>
  <c r="CB319" i="1"/>
  <c r="BP319" i="1"/>
  <c r="BF319" i="1"/>
  <c r="AV319" i="1"/>
  <c r="AJ319" i="1"/>
  <c r="Z319" i="1"/>
  <c r="P319" i="1"/>
  <c r="D320" i="1"/>
  <c r="DP319" i="1"/>
  <c r="DD319" i="1"/>
  <c r="CT319" i="1"/>
  <c r="CJ319" i="1"/>
  <c r="BX319" i="1"/>
  <c r="BN319" i="1"/>
  <c r="BD319" i="1"/>
  <c r="AR319" i="1"/>
  <c r="AH319" i="1"/>
  <c r="X319" i="1"/>
  <c r="DJ319" i="1"/>
  <c r="CZ319" i="1"/>
  <c r="CN319" i="1"/>
  <c r="CD319" i="1"/>
  <c r="BT319" i="1"/>
  <c r="BH319" i="1"/>
  <c r="AX319" i="1"/>
  <c r="AN319" i="1"/>
  <c r="AB319" i="1"/>
  <c r="R319" i="1"/>
  <c r="CF319" i="1"/>
  <c r="AP319" i="1"/>
  <c r="DL319" i="1"/>
  <c r="BV319" i="1"/>
  <c r="AF319" i="1"/>
  <c r="CR319" i="1"/>
  <c r="AZ319" i="1"/>
  <c r="BL319" i="1"/>
  <c r="T319" i="1"/>
  <c r="DB319" i="1"/>
  <c r="DR319" i="1" l="1"/>
  <c r="D321" i="1"/>
  <c r="DJ320" i="1"/>
  <c r="DB320" i="1"/>
  <c r="CT320" i="1"/>
  <c r="CL320" i="1"/>
  <c r="CD320" i="1"/>
  <c r="BV320" i="1"/>
  <c r="BN320" i="1"/>
  <c r="BF320" i="1"/>
  <c r="AX320" i="1"/>
  <c r="AP320" i="1"/>
  <c r="AH320" i="1"/>
  <c r="Z320" i="1"/>
  <c r="R320" i="1"/>
  <c r="DH320" i="1"/>
  <c r="CX320" i="1"/>
  <c r="CN320" i="1"/>
  <c r="CB320" i="1"/>
  <c r="BR320" i="1"/>
  <c r="BH320" i="1"/>
  <c r="AV320" i="1"/>
  <c r="AL320" i="1"/>
  <c r="AB320" i="1"/>
  <c r="P320" i="1"/>
  <c r="DP320" i="1"/>
  <c r="DF320" i="1"/>
  <c r="CV320" i="1"/>
  <c r="CJ320" i="1"/>
  <c r="BZ320" i="1"/>
  <c r="BP320" i="1"/>
  <c r="BD320" i="1"/>
  <c r="AT320" i="1"/>
  <c r="AJ320" i="1"/>
  <c r="X320" i="1"/>
  <c r="DL320" i="1"/>
  <c r="CZ320" i="1"/>
  <c r="CP320" i="1"/>
  <c r="CF320" i="1"/>
  <c r="BT320" i="1"/>
  <c r="BJ320" i="1"/>
  <c r="AZ320" i="1"/>
  <c r="AN320" i="1"/>
  <c r="AD320" i="1"/>
  <c r="T320" i="1"/>
  <c r="CH320" i="1"/>
  <c r="AR320" i="1"/>
  <c r="DN320" i="1"/>
  <c r="BX320" i="1"/>
  <c r="AF320" i="1"/>
  <c r="CR320" i="1"/>
  <c r="BB320" i="1"/>
  <c r="V320" i="1"/>
  <c r="BL320" i="1"/>
  <c r="DD320" i="1"/>
  <c r="D322" i="1" l="1"/>
  <c r="D323" i="1" s="1"/>
  <c r="DJ321" i="1"/>
  <c r="DJ303" i="1" s="1"/>
  <c r="DB321" i="1"/>
  <c r="DB303" i="1" s="1"/>
  <c r="DN321" i="1"/>
  <c r="DN303" i="1" s="1"/>
  <c r="DF321" i="1"/>
  <c r="DF303" i="1" s="1"/>
  <c r="CX321" i="1"/>
  <c r="CX303" i="1" s="1"/>
  <c r="CP321" i="1"/>
  <c r="CP303" i="1" s="1"/>
  <c r="CH321" i="1"/>
  <c r="CH303" i="1" s="1"/>
  <c r="BZ321" i="1"/>
  <c r="BZ303" i="1" s="1"/>
  <c r="BR321" i="1"/>
  <c r="BR303" i="1" s="1"/>
  <c r="BJ321" i="1"/>
  <c r="BJ303" i="1" s="1"/>
  <c r="BB321" i="1"/>
  <c r="BB303" i="1" s="1"/>
  <c r="AT321" i="1"/>
  <c r="AT303" i="1" s="1"/>
  <c r="AL321" i="1"/>
  <c r="AL303" i="1" s="1"/>
  <c r="AD321" i="1"/>
  <c r="AD303" i="1" s="1"/>
  <c r="V321" i="1"/>
  <c r="V303" i="1" s="1"/>
  <c r="DL321" i="1"/>
  <c r="DL303" i="1" s="1"/>
  <c r="CV321" i="1"/>
  <c r="CV303" i="1" s="1"/>
  <c r="CL321" i="1"/>
  <c r="CL303" i="1" s="1"/>
  <c r="CB321" i="1"/>
  <c r="CB303" i="1" s="1"/>
  <c r="BP321" i="1"/>
  <c r="BP303" i="1" s="1"/>
  <c r="BF321" i="1"/>
  <c r="BF303" i="1" s="1"/>
  <c r="AV321" i="1"/>
  <c r="AV303" i="1" s="1"/>
  <c r="AJ321" i="1"/>
  <c r="AJ303" i="1" s="1"/>
  <c r="Z321" i="1"/>
  <c r="Z303" i="1" s="1"/>
  <c r="P321" i="1"/>
  <c r="DH321" i="1"/>
  <c r="DH303" i="1" s="1"/>
  <c r="CT321" i="1"/>
  <c r="CT303" i="1" s="1"/>
  <c r="CJ321" i="1"/>
  <c r="CJ303" i="1" s="1"/>
  <c r="BX321" i="1"/>
  <c r="BX303" i="1" s="1"/>
  <c r="BN321" i="1"/>
  <c r="BN303" i="1" s="1"/>
  <c r="BD321" i="1"/>
  <c r="BD303" i="1" s="1"/>
  <c r="AR321" i="1"/>
  <c r="AR303" i="1" s="1"/>
  <c r="AH321" i="1"/>
  <c r="AH303" i="1" s="1"/>
  <c r="X321" i="1"/>
  <c r="X303" i="1" s="1"/>
  <c r="DP321" i="1"/>
  <c r="DP303" i="1" s="1"/>
  <c r="CZ321" i="1"/>
  <c r="CZ303" i="1" s="1"/>
  <c r="CN321" i="1"/>
  <c r="CN303" i="1" s="1"/>
  <c r="CD321" i="1"/>
  <c r="CD303" i="1" s="1"/>
  <c r="BT321" i="1"/>
  <c r="BT303" i="1" s="1"/>
  <c r="BH321" i="1"/>
  <c r="BH303" i="1" s="1"/>
  <c r="AX321" i="1"/>
  <c r="AX303" i="1" s="1"/>
  <c r="AN321" i="1"/>
  <c r="AN303" i="1" s="1"/>
  <c r="AB321" i="1"/>
  <c r="AB303" i="1" s="1"/>
  <c r="R321" i="1"/>
  <c r="R303" i="1" s="1"/>
  <c r="CF321" i="1"/>
  <c r="CF303" i="1" s="1"/>
  <c r="AP321" i="1"/>
  <c r="AP303" i="1" s="1"/>
  <c r="BV321" i="1"/>
  <c r="BV303" i="1" s="1"/>
  <c r="AF321" i="1"/>
  <c r="AF303" i="1" s="1"/>
  <c r="CR321" i="1"/>
  <c r="CR303" i="1" s="1"/>
  <c r="AZ321" i="1"/>
  <c r="AZ303" i="1" s="1"/>
  <c r="DD321" i="1"/>
  <c r="DD303" i="1" s="1"/>
  <c r="T321" i="1"/>
  <c r="T303" i="1" s="1"/>
  <c r="BL321" i="1"/>
  <c r="BL303" i="1" s="1"/>
  <c r="DR320" i="1"/>
  <c r="DR321" i="1" l="1"/>
  <c r="DR303" i="1" s="1"/>
  <c r="P303" i="1"/>
  <c r="D324" i="1"/>
  <c r="DJ323" i="1"/>
  <c r="DB323" i="1"/>
  <c r="CT323" i="1"/>
  <c r="CL323" i="1"/>
  <c r="CD323" i="1"/>
  <c r="BV323" i="1"/>
  <c r="BN323" i="1"/>
  <c r="BF323" i="1"/>
  <c r="AX323" i="1"/>
  <c r="AP323" i="1"/>
  <c r="AH323" i="1"/>
  <c r="Z323" i="1"/>
  <c r="R323" i="1"/>
  <c r="DN323" i="1"/>
  <c r="DF323" i="1"/>
  <c r="CX323" i="1"/>
  <c r="CP323" i="1"/>
  <c r="CH323" i="1"/>
  <c r="BZ323" i="1"/>
  <c r="BR323" i="1"/>
  <c r="BJ323" i="1"/>
  <c r="BB323" i="1"/>
  <c r="AT323" i="1"/>
  <c r="AL323" i="1"/>
  <c r="AD323" i="1"/>
  <c r="V323" i="1"/>
  <c r="DP323" i="1"/>
  <c r="CZ323" i="1"/>
  <c r="CJ323" i="1"/>
  <c r="BT323" i="1"/>
  <c r="BD323" i="1"/>
  <c r="AN323" i="1"/>
  <c r="X323" i="1"/>
  <c r="DL323" i="1"/>
  <c r="CV323" i="1"/>
  <c r="CF323" i="1"/>
  <c r="BP323" i="1"/>
  <c r="AZ323" i="1"/>
  <c r="AJ323" i="1"/>
  <c r="T323" i="1"/>
  <c r="DD323" i="1"/>
  <c r="CN323" i="1"/>
  <c r="BX323" i="1"/>
  <c r="BH323" i="1"/>
  <c r="AR323" i="1"/>
  <c r="AB323" i="1"/>
  <c r="CB323" i="1"/>
  <c r="P323" i="1"/>
  <c r="BL323" i="1"/>
  <c r="CR323" i="1"/>
  <c r="AF323" i="1"/>
  <c r="AV323" i="1"/>
  <c r="DH323" i="1"/>
  <c r="DR323" i="1" l="1"/>
  <c r="DN324" i="1"/>
  <c r="DF324" i="1"/>
  <c r="CX324" i="1"/>
  <c r="CP324" i="1"/>
  <c r="CH324" i="1"/>
  <c r="BZ324" i="1"/>
  <c r="BR324" i="1"/>
  <c r="BJ324" i="1"/>
  <c r="BB324" i="1"/>
  <c r="AT324" i="1"/>
  <c r="AL324" i="1"/>
  <c r="AD324" i="1"/>
  <c r="V324" i="1"/>
  <c r="D325" i="1"/>
  <c r="DJ324" i="1"/>
  <c r="DB324" i="1"/>
  <c r="CT324" i="1"/>
  <c r="CL324" i="1"/>
  <c r="CD324" i="1"/>
  <c r="BV324" i="1"/>
  <c r="BN324" i="1"/>
  <c r="BF324" i="1"/>
  <c r="AX324" i="1"/>
  <c r="AP324" i="1"/>
  <c r="AH324" i="1"/>
  <c r="Z324" i="1"/>
  <c r="R324" i="1"/>
  <c r="DH324" i="1"/>
  <c r="CR324" i="1"/>
  <c r="CB324" i="1"/>
  <c r="BL324" i="1"/>
  <c r="AV324" i="1"/>
  <c r="AF324" i="1"/>
  <c r="P324" i="1"/>
  <c r="DD324" i="1"/>
  <c r="CN324" i="1"/>
  <c r="BX324" i="1"/>
  <c r="BH324" i="1"/>
  <c r="AR324" i="1"/>
  <c r="AB324" i="1"/>
  <c r="DL324" i="1"/>
  <c r="CV324" i="1"/>
  <c r="CF324" i="1"/>
  <c r="BP324" i="1"/>
  <c r="AZ324" i="1"/>
  <c r="AJ324" i="1"/>
  <c r="T324" i="1"/>
  <c r="BT324" i="1"/>
  <c r="DP324" i="1"/>
  <c r="BD324" i="1"/>
  <c r="CJ324" i="1"/>
  <c r="X324" i="1"/>
  <c r="AN324" i="1"/>
  <c r="CZ324" i="1"/>
  <c r="DR324" i="1" l="1"/>
  <c r="D326" i="1"/>
  <c r="DJ325" i="1"/>
  <c r="DB325" i="1"/>
  <c r="CT325" i="1"/>
  <c r="CL325" i="1"/>
  <c r="CD325" i="1"/>
  <c r="BV325" i="1"/>
  <c r="BN325" i="1"/>
  <c r="BF325" i="1"/>
  <c r="AX325" i="1"/>
  <c r="AP325" i="1"/>
  <c r="AH325" i="1"/>
  <c r="Z325" i="1"/>
  <c r="R325" i="1"/>
  <c r="DN325" i="1"/>
  <c r="DF325" i="1"/>
  <c r="CX325" i="1"/>
  <c r="CP325" i="1"/>
  <c r="CH325" i="1"/>
  <c r="BZ325" i="1"/>
  <c r="BR325" i="1"/>
  <c r="BJ325" i="1"/>
  <c r="BB325" i="1"/>
  <c r="AT325" i="1"/>
  <c r="AL325" i="1"/>
  <c r="AD325" i="1"/>
  <c r="V325" i="1"/>
  <c r="DL325" i="1"/>
  <c r="CV325" i="1"/>
  <c r="CF325" i="1"/>
  <c r="BP325" i="1"/>
  <c r="AZ325" i="1"/>
  <c r="AJ325" i="1"/>
  <c r="T325" i="1"/>
  <c r="DH325" i="1"/>
  <c r="CR325" i="1"/>
  <c r="CB325" i="1"/>
  <c r="BL325" i="1"/>
  <c r="AV325" i="1"/>
  <c r="AF325" i="1"/>
  <c r="P325" i="1"/>
  <c r="DP325" i="1"/>
  <c r="CZ325" i="1"/>
  <c r="CJ325" i="1"/>
  <c r="BT325" i="1"/>
  <c r="BD325" i="1"/>
  <c r="AN325" i="1"/>
  <c r="X325" i="1"/>
  <c r="DD325" i="1"/>
  <c r="AR325" i="1"/>
  <c r="CN325" i="1"/>
  <c r="AB325" i="1"/>
  <c r="BH325" i="1"/>
  <c r="BX325" i="1"/>
  <c r="DR325" i="1" l="1"/>
  <c r="DN326" i="1"/>
  <c r="DF326" i="1"/>
  <c r="CX326" i="1"/>
  <c r="CP326" i="1"/>
  <c r="CH326" i="1"/>
  <c r="BZ326" i="1"/>
  <c r="BR326" i="1"/>
  <c r="BJ326" i="1"/>
  <c r="BB326" i="1"/>
  <c r="AT326" i="1"/>
  <c r="AL326" i="1"/>
  <c r="AD326" i="1"/>
  <c r="V326" i="1"/>
  <c r="D327" i="1"/>
  <c r="DJ326" i="1"/>
  <c r="DB326" i="1"/>
  <c r="CT326" i="1"/>
  <c r="CL326" i="1"/>
  <c r="CD326" i="1"/>
  <c r="BV326" i="1"/>
  <c r="BN326" i="1"/>
  <c r="BF326" i="1"/>
  <c r="AX326" i="1"/>
  <c r="AP326" i="1"/>
  <c r="AH326" i="1"/>
  <c r="Z326" i="1"/>
  <c r="R326" i="1"/>
  <c r="DD326" i="1"/>
  <c r="CN326" i="1"/>
  <c r="BX326" i="1"/>
  <c r="BH326" i="1"/>
  <c r="AR326" i="1"/>
  <c r="AB326" i="1"/>
  <c r="DP326" i="1"/>
  <c r="CZ326" i="1"/>
  <c r="CJ326" i="1"/>
  <c r="BT326" i="1"/>
  <c r="BD326" i="1"/>
  <c r="AN326" i="1"/>
  <c r="X326" i="1"/>
  <c r="DH326" i="1"/>
  <c r="CR326" i="1"/>
  <c r="CB326" i="1"/>
  <c r="BL326" i="1"/>
  <c r="AV326" i="1"/>
  <c r="AF326" i="1"/>
  <c r="P326" i="1"/>
  <c r="DL326" i="1"/>
  <c r="AZ326" i="1"/>
  <c r="CV326" i="1"/>
  <c r="AJ326" i="1"/>
  <c r="BP326" i="1"/>
  <c r="CF326" i="1"/>
  <c r="T326" i="1"/>
  <c r="DR326" i="1" l="1"/>
  <c r="D328" i="1"/>
  <c r="DJ327" i="1"/>
  <c r="DB327" i="1"/>
  <c r="CT327" i="1"/>
  <c r="CL327" i="1"/>
  <c r="CD327" i="1"/>
  <c r="BV327" i="1"/>
  <c r="BN327" i="1"/>
  <c r="BF327" i="1"/>
  <c r="AX327" i="1"/>
  <c r="AP327" i="1"/>
  <c r="AH327" i="1"/>
  <c r="Z327" i="1"/>
  <c r="R327" i="1"/>
  <c r="DN327" i="1"/>
  <c r="DF327" i="1"/>
  <c r="CX327" i="1"/>
  <c r="CP327" i="1"/>
  <c r="CH327" i="1"/>
  <c r="BZ327" i="1"/>
  <c r="BR327" i="1"/>
  <c r="BJ327" i="1"/>
  <c r="BB327" i="1"/>
  <c r="AT327" i="1"/>
  <c r="AL327" i="1"/>
  <c r="AD327" i="1"/>
  <c r="V327" i="1"/>
  <c r="DH327" i="1"/>
  <c r="CR327" i="1"/>
  <c r="CB327" i="1"/>
  <c r="BL327" i="1"/>
  <c r="AV327" i="1"/>
  <c r="AF327" i="1"/>
  <c r="P327" i="1"/>
  <c r="DD327" i="1"/>
  <c r="CN327" i="1"/>
  <c r="BX327" i="1"/>
  <c r="BH327" i="1"/>
  <c r="AR327" i="1"/>
  <c r="AB327" i="1"/>
  <c r="DL327" i="1"/>
  <c r="CV327" i="1"/>
  <c r="CF327" i="1"/>
  <c r="BP327" i="1"/>
  <c r="AZ327" i="1"/>
  <c r="AJ327" i="1"/>
  <c r="T327" i="1"/>
  <c r="CJ327" i="1"/>
  <c r="X327" i="1"/>
  <c r="BT327" i="1"/>
  <c r="CZ327" i="1"/>
  <c r="AN327" i="1"/>
  <c r="BD327" i="1"/>
  <c r="DP327" i="1"/>
  <c r="DN328" i="1" l="1"/>
  <c r="DF328" i="1"/>
  <c r="CX328" i="1"/>
  <c r="CP328" i="1"/>
  <c r="CH328" i="1"/>
  <c r="BZ328" i="1"/>
  <c r="BR328" i="1"/>
  <c r="BJ328" i="1"/>
  <c r="BB328" i="1"/>
  <c r="AT328" i="1"/>
  <c r="AL328" i="1"/>
  <c r="AD328" i="1"/>
  <c r="V328" i="1"/>
  <c r="D329" i="1"/>
  <c r="DJ328" i="1"/>
  <c r="DB328" i="1"/>
  <c r="CT328" i="1"/>
  <c r="CL328" i="1"/>
  <c r="CD328" i="1"/>
  <c r="BV328" i="1"/>
  <c r="BN328" i="1"/>
  <c r="BF328" i="1"/>
  <c r="AX328" i="1"/>
  <c r="AP328" i="1"/>
  <c r="AH328" i="1"/>
  <c r="Z328" i="1"/>
  <c r="R328" i="1"/>
  <c r="DP328" i="1"/>
  <c r="CZ328" i="1"/>
  <c r="CJ328" i="1"/>
  <c r="BT328" i="1"/>
  <c r="BD328" i="1"/>
  <c r="AN328" i="1"/>
  <c r="X328" i="1"/>
  <c r="DL328" i="1"/>
  <c r="CV328" i="1"/>
  <c r="CF328" i="1"/>
  <c r="BP328" i="1"/>
  <c r="AZ328" i="1"/>
  <c r="AJ328" i="1"/>
  <c r="T328" i="1"/>
  <c r="DD328" i="1"/>
  <c r="CN328" i="1"/>
  <c r="BX328" i="1"/>
  <c r="BH328" i="1"/>
  <c r="AR328" i="1"/>
  <c r="AB328" i="1"/>
  <c r="BL328" i="1"/>
  <c r="DH328" i="1"/>
  <c r="AV328" i="1"/>
  <c r="CB328" i="1"/>
  <c r="P328" i="1"/>
  <c r="DR328" i="1" s="1"/>
  <c r="AF328" i="1"/>
  <c r="CR328" i="1"/>
  <c r="DR327" i="1"/>
  <c r="D330" i="1" l="1"/>
  <c r="D331" i="1" s="1"/>
  <c r="DJ329" i="1"/>
  <c r="DJ322" i="1" s="1"/>
  <c r="DB329" i="1"/>
  <c r="DB322" i="1" s="1"/>
  <c r="CT329" i="1"/>
  <c r="CT322" i="1" s="1"/>
  <c r="CL329" i="1"/>
  <c r="CL322" i="1" s="1"/>
  <c r="CD329" i="1"/>
  <c r="CD322" i="1" s="1"/>
  <c r="BV329" i="1"/>
  <c r="BV322" i="1" s="1"/>
  <c r="BN329" i="1"/>
  <c r="BN322" i="1" s="1"/>
  <c r="BF329" i="1"/>
  <c r="BF322" i="1" s="1"/>
  <c r="AX329" i="1"/>
  <c r="AX322" i="1" s="1"/>
  <c r="AP329" i="1"/>
  <c r="AP322" i="1" s="1"/>
  <c r="AH329" i="1"/>
  <c r="AH322" i="1" s="1"/>
  <c r="Z329" i="1"/>
  <c r="Z322" i="1" s="1"/>
  <c r="R329" i="1"/>
  <c r="R322" i="1" s="1"/>
  <c r="DN329" i="1"/>
  <c r="DN322" i="1" s="1"/>
  <c r="DF329" i="1"/>
  <c r="DF322" i="1" s="1"/>
  <c r="CX329" i="1"/>
  <c r="CX322" i="1" s="1"/>
  <c r="CP329" i="1"/>
  <c r="CP322" i="1" s="1"/>
  <c r="CH329" i="1"/>
  <c r="CH322" i="1" s="1"/>
  <c r="BZ329" i="1"/>
  <c r="BZ322" i="1" s="1"/>
  <c r="BR329" i="1"/>
  <c r="BR322" i="1" s="1"/>
  <c r="BJ329" i="1"/>
  <c r="BJ322" i="1" s="1"/>
  <c r="BB329" i="1"/>
  <c r="BB322" i="1" s="1"/>
  <c r="AT329" i="1"/>
  <c r="AT322" i="1" s="1"/>
  <c r="AL329" i="1"/>
  <c r="AL322" i="1" s="1"/>
  <c r="AD329" i="1"/>
  <c r="AD322" i="1" s="1"/>
  <c r="V329" i="1"/>
  <c r="V322" i="1" s="1"/>
  <c r="DD329" i="1"/>
  <c r="DD322" i="1" s="1"/>
  <c r="CN329" i="1"/>
  <c r="CN322" i="1" s="1"/>
  <c r="BX329" i="1"/>
  <c r="BX322" i="1" s="1"/>
  <c r="BH329" i="1"/>
  <c r="BH322" i="1" s="1"/>
  <c r="AR329" i="1"/>
  <c r="AR322" i="1" s="1"/>
  <c r="AB329" i="1"/>
  <c r="AB322" i="1" s="1"/>
  <c r="DP329" i="1"/>
  <c r="DP322" i="1" s="1"/>
  <c r="CZ329" i="1"/>
  <c r="CZ322" i="1" s="1"/>
  <c r="CJ329" i="1"/>
  <c r="CJ322" i="1" s="1"/>
  <c r="BT329" i="1"/>
  <c r="BT322" i="1" s="1"/>
  <c r="BD329" i="1"/>
  <c r="BD322" i="1" s="1"/>
  <c r="AN329" i="1"/>
  <c r="AN322" i="1" s="1"/>
  <c r="X329" i="1"/>
  <c r="X322" i="1" s="1"/>
  <c r="DH329" i="1"/>
  <c r="DH322" i="1" s="1"/>
  <c r="CR329" i="1"/>
  <c r="CR322" i="1" s="1"/>
  <c r="CB329" i="1"/>
  <c r="CB322" i="1" s="1"/>
  <c r="BL329" i="1"/>
  <c r="BL322" i="1" s="1"/>
  <c r="AV329" i="1"/>
  <c r="AV322" i="1" s="1"/>
  <c r="AF329" i="1"/>
  <c r="AF322" i="1" s="1"/>
  <c r="P329" i="1"/>
  <c r="CF329" i="1"/>
  <c r="CF322" i="1" s="1"/>
  <c r="T329" i="1"/>
  <c r="T322" i="1" s="1"/>
  <c r="BP329" i="1"/>
  <c r="BP322" i="1" s="1"/>
  <c r="CV329" i="1"/>
  <c r="CV322" i="1" s="1"/>
  <c r="AJ329" i="1"/>
  <c r="AJ322" i="1" s="1"/>
  <c r="AZ329" i="1"/>
  <c r="AZ322" i="1" s="1"/>
  <c r="DL329" i="1"/>
  <c r="DL322" i="1" s="1"/>
  <c r="DR329" i="1" l="1"/>
  <c r="DR322" i="1" s="1"/>
  <c r="P322" i="1"/>
  <c r="DP331" i="1"/>
  <c r="DH331" i="1"/>
  <c r="CZ331" i="1"/>
  <c r="CR331" i="1"/>
  <c r="DF331" i="1"/>
  <c r="CV331" i="1"/>
  <c r="CL331" i="1"/>
  <c r="CD331" i="1"/>
  <c r="BV331" i="1"/>
  <c r="BN331" i="1"/>
  <c r="BF331" i="1"/>
  <c r="AX331" i="1"/>
  <c r="AP331" i="1"/>
  <c r="AH331" i="1"/>
  <c r="Z331" i="1"/>
  <c r="R331" i="1"/>
  <c r="DL331" i="1"/>
  <c r="DB331" i="1"/>
  <c r="CP331" i="1"/>
  <c r="CH331" i="1"/>
  <c r="BZ331" i="1"/>
  <c r="BR331" i="1"/>
  <c r="BJ331" i="1"/>
  <c r="BB331" i="1"/>
  <c r="AT331" i="1"/>
  <c r="AL331" i="1"/>
  <c r="AD331" i="1"/>
  <c r="V331" i="1"/>
  <c r="DN331" i="1"/>
  <c r="CT331" i="1"/>
  <c r="CB331" i="1"/>
  <c r="BL331" i="1"/>
  <c r="AV331" i="1"/>
  <c r="AF331" i="1"/>
  <c r="P331" i="1"/>
  <c r="D332" i="1"/>
  <c r="DJ331" i="1"/>
  <c r="CN331" i="1"/>
  <c r="BX331" i="1"/>
  <c r="BH331" i="1"/>
  <c r="AR331" i="1"/>
  <c r="AB331" i="1"/>
  <c r="CX331" i="1"/>
  <c r="CF331" i="1"/>
  <c r="BP331" i="1"/>
  <c r="AZ331" i="1"/>
  <c r="AJ331" i="1"/>
  <c r="T331" i="1"/>
  <c r="BD331" i="1"/>
  <c r="DD331" i="1"/>
  <c r="AN331" i="1"/>
  <c r="BT331" i="1"/>
  <c r="X331" i="1"/>
  <c r="CJ331" i="1"/>
  <c r="DL332" i="1" l="1"/>
  <c r="DD332" i="1"/>
  <c r="CV332" i="1"/>
  <c r="CN332" i="1"/>
  <c r="CF332" i="1"/>
  <c r="BX332" i="1"/>
  <c r="BP332" i="1"/>
  <c r="BH332" i="1"/>
  <c r="AZ332" i="1"/>
  <c r="AR332" i="1"/>
  <c r="AJ332" i="1"/>
  <c r="AB332" i="1"/>
  <c r="T332" i="1"/>
  <c r="DH332" i="1"/>
  <c r="CX332" i="1"/>
  <c r="CL332" i="1"/>
  <c r="CB332" i="1"/>
  <c r="BR332" i="1"/>
  <c r="BF332" i="1"/>
  <c r="AV332" i="1"/>
  <c r="AL332" i="1"/>
  <c r="Z332" i="1"/>
  <c r="P332" i="1"/>
  <c r="DN332" i="1"/>
  <c r="DB332" i="1"/>
  <c r="CR332" i="1"/>
  <c r="CH332" i="1"/>
  <c r="BV332" i="1"/>
  <c r="BL332" i="1"/>
  <c r="BB332" i="1"/>
  <c r="AP332" i="1"/>
  <c r="AF332" i="1"/>
  <c r="V332" i="1"/>
  <c r="CZ332" i="1"/>
  <c r="CD332" i="1"/>
  <c r="BJ332" i="1"/>
  <c r="AN332" i="1"/>
  <c r="R332" i="1"/>
  <c r="DP332" i="1"/>
  <c r="CT332" i="1"/>
  <c r="BZ332" i="1"/>
  <c r="BD332" i="1"/>
  <c r="AH332" i="1"/>
  <c r="DF332" i="1"/>
  <c r="CJ332" i="1"/>
  <c r="BN332" i="1"/>
  <c r="AT332" i="1"/>
  <c r="X332" i="1"/>
  <c r="BT332" i="1"/>
  <c r="AX332" i="1"/>
  <c r="D333" i="1"/>
  <c r="CP332" i="1"/>
  <c r="AD332" i="1"/>
  <c r="DJ332" i="1"/>
  <c r="DR331" i="1"/>
  <c r="DP333" i="1" l="1"/>
  <c r="DH333" i="1"/>
  <c r="CZ333" i="1"/>
  <c r="CR333" i="1"/>
  <c r="CJ333" i="1"/>
  <c r="CB333" i="1"/>
  <c r="BT333" i="1"/>
  <c r="BL333" i="1"/>
  <c r="BD333" i="1"/>
  <c r="AV333" i="1"/>
  <c r="AN333" i="1"/>
  <c r="AF333" i="1"/>
  <c r="X333" i="1"/>
  <c r="P333" i="1"/>
  <c r="DJ333" i="1"/>
  <c r="CX333" i="1"/>
  <c r="CN333" i="1"/>
  <c r="CD333" i="1"/>
  <c r="BR333" i="1"/>
  <c r="BH333" i="1"/>
  <c r="AX333" i="1"/>
  <c r="AL333" i="1"/>
  <c r="AB333" i="1"/>
  <c r="R333" i="1"/>
  <c r="D334" i="1"/>
  <c r="DN333" i="1"/>
  <c r="DD333" i="1"/>
  <c r="CT333" i="1"/>
  <c r="CH333" i="1"/>
  <c r="BX333" i="1"/>
  <c r="BN333" i="1"/>
  <c r="BB333" i="1"/>
  <c r="AR333" i="1"/>
  <c r="AH333" i="1"/>
  <c r="V333" i="1"/>
  <c r="DF333" i="1"/>
  <c r="CL333" i="1"/>
  <c r="BP333" i="1"/>
  <c r="AT333" i="1"/>
  <c r="Z333" i="1"/>
  <c r="DB333" i="1"/>
  <c r="CF333" i="1"/>
  <c r="BJ333" i="1"/>
  <c r="AP333" i="1"/>
  <c r="T333" i="1"/>
  <c r="DL333" i="1"/>
  <c r="CP333" i="1"/>
  <c r="BV333" i="1"/>
  <c r="AZ333" i="1"/>
  <c r="AD333" i="1"/>
  <c r="BZ333" i="1"/>
  <c r="BF333" i="1"/>
  <c r="CV333" i="1"/>
  <c r="AJ333" i="1"/>
  <c r="DR332" i="1"/>
  <c r="DR333" i="1" l="1"/>
  <c r="DL334" i="1"/>
  <c r="DD334" i="1"/>
  <c r="CV334" i="1"/>
  <c r="CN334" i="1"/>
  <c r="CF334" i="1"/>
  <c r="BX334" i="1"/>
  <c r="BP334" i="1"/>
  <c r="BH334" i="1"/>
  <c r="AZ334" i="1"/>
  <c r="AR334" i="1"/>
  <c r="AJ334" i="1"/>
  <c r="AB334" i="1"/>
  <c r="T334" i="1"/>
  <c r="DJ334" i="1"/>
  <c r="CZ334" i="1"/>
  <c r="CP334" i="1"/>
  <c r="CD334" i="1"/>
  <c r="BT334" i="1"/>
  <c r="BJ334" i="1"/>
  <c r="AX334" i="1"/>
  <c r="AN334" i="1"/>
  <c r="AD334" i="1"/>
  <c r="R334" i="1"/>
  <c r="D335" i="1"/>
  <c r="DP334" i="1"/>
  <c r="DF334" i="1"/>
  <c r="CT334" i="1"/>
  <c r="CJ334" i="1"/>
  <c r="BZ334" i="1"/>
  <c r="BN334" i="1"/>
  <c r="BD334" i="1"/>
  <c r="AT334" i="1"/>
  <c r="AH334" i="1"/>
  <c r="X334" i="1"/>
  <c r="CX334" i="1"/>
  <c r="CB334" i="1"/>
  <c r="BF334" i="1"/>
  <c r="AL334" i="1"/>
  <c r="P334" i="1"/>
  <c r="DN334" i="1"/>
  <c r="CR334" i="1"/>
  <c r="BV334" i="1"/>
  <c r="BB334" i="1"/>
  <c r="AF334" i="1"/>
  <c r="DB334" i="1"/>
  <c r="CH334" i="1"/>
  <c r="BL334" i="1"/>
  <c r="AP334" i="1"/>
  <c r="V334" i="1"/>
  <c r="AV334" i="1"/>
  <c r="DH334" i="1"/>
  <c r="Z334" i="1"/>
  <c r="BR334" i="1"/>
  <c r="CL334" i="1"/>
  <c r="DP335" i="1" l="1"/>
  <c r="DP330" i="1" s="1"/>
  <c r="DH335" i="1"/>
  <c r="DH330" i="1" s="1"/>
  <c r="CZ335" i="1"/>
  <c r="CZ330" i="1" s="1"/>
  <c r="CR335" i="1"/>
  <c r="CR330" i="1" s="1"/>
  <c r="CJ335" i="1"/>
  <c r="CJ330" i="1" s="1"/>
  <c r="CB335" i="1"/>
  <c r="CB330" i="1" s="1"/>
  <c r="BT335" i="1"/>
  <c r="BT330" i="1" s="1"/>
  <c r="BL335" i="1"/>
  <c r="BL330" i="1" s="1"/>
  <c r="BD335" i="1"/>
  <c r="BD330" i="1" s="1"/>
  <c r="AV335" i="1"/>
  <c r="AV330" i="1" s="1"/>
  <c r="AN335" i="1"/>
  <c r="AN330" i="1" s="1"/>
  <c r="AF335" i="1"/>
  <c r="AF330" i="1" s="1"/>
  <c r="X335" i="1"/>
  <c r="X330" i="1" s="1"/>
  <c r="P335" i="1"/>
  <c r="DL335" i="1"/>
  <c r="DL330" i="1" s="1"/>
  <c r="DB335" i="1"/>
  <c r="DB330" i="1" s="1"/>
  <c r="CP335" i="1"/>
  <c r="CP330" i="1" s="1"/>
  <c r="CF335" i="1"/>
  <c r="CF330" i="1" s="1"/>
  <c r="BV335" i="1"/>
  <c r="BV330" i="1" s="1"/>
  <c r="BJ335" i="1"/>
  <c r="BJ330" i="1" s="1"/>
  <c r="AZ335" i="1"/>
  <c r="AZ330" i="1" s="1"/>
  <c r="AP335" i="1"/>
  <c r="AP330" i="1" s="1"/>
  <c r="AD335" i="1"/>
  <c r="AD330" i="1" s="1"/>
  <c r="T335" i="1"/>
  <c r="T330" i="1" s="1"/>
  <c r="DF335" i="1"/>
  <c r="DF330" i="1" s="1"/>
  <c r="CV335" i="1"/>
  <c r="CV330" i="1" s="1"/>
  <c r="CL335" i="1"/>
  <c r="CL330" i="1" s="1"/>
  <c r="BZ335" i="1"/>
  <c r="BZ330" i="1" s="1"/>
  <c r="BP335" i="1"/>
  <c r="BP330" i="1" s="1"/>
  <c r="BF335" i="1"/>
  <c r="BF330" i="1" s="1"/>
  <c r="AT335" i="1"/>
  <c r="AT330" i="1" s="1"/>
  <c r="AJ335" i="1"/>
  <c r="AJ330" i="1" s="1"/>
  <c r="Z335" i="1"/>
  <c r="Z330" i="1" s="1"/>
  <c r="DJ335" i="1"/>
  <c r="DJ330" i="1" s="1"/>
  <c r="CN335" i="1"/>
  <c r="CN330" i="1" s="1"/>
  <c r="BR335" i="1"/>
  <c r="BR330" i="1" s="1"/>
  <c r="AX335" i="1"/>
  <c r="AX330" i="1" s="1"/>
  <c r="AB335" i="1"/>
  <c r="AB330" i="1" s="1"/>
  <c r="DD335" i="1"/>
  <c r="DD330" i="1" s="1"/>
  <c r="CH335" i="1"/>
  <c r="CH330" i="1" s="1"/>
  <c r="BN335" i="1"/>
  <c r="BN330" i="1" s="1"/>
  <c r="AR335" i="1"/>
  <c r="AR330" i="1" s="1"/>
  <c r="V335" i="1"/>
  <c r="V330" i="1" s="1"/>
  <c r="D336" i="1"/>
  <c r="D337" i="1" s="1"/>
  <c r="DN335" i="1"/>
  <c r="DN330" i="1" s="1"/>
  <c r="CT335" i="1"/>
  <c r="CT330" i="1" s="1"/>
  <c r="BX335" i="1"/>
  <c r="BX330" i="1" s="1"/>
  <c r="BB335" i="1"/>
  <c r="BB330" i="1" s="1"/>
  <c r="AH335" i="1"/>
  <c r="AH330" i="1" s="1"/>
  <c r="CD335" i="1"/>
  <c r="CD330" i="1" s="1"/>
  <c r="BH335" i="1"/>
  <c r="BH330" i="1" s="1"/>
  <c r="CX335" i="1"/>
  <c r="CX330" i="1" s="1"/>
  <c r="R335" i="1"/>
  <c r="R330" i="1" s="1"/>
  <c r="AL335" i="1"/>
  <c r="AL330" i="1" s="1"/>
  <c r="DR334" i="1"/>
  <c r="DR335" i="1" l="1"/>
  <c r="DR330" i="1" s="1"/>
  <c r="P330" i="1"/>
  <c r="DP337" i="1"/>
  <c r="DH337" i="1"/>
  <c r="CZ337" i="1"/>
  <c r="CR337" i="1"/>
  <c r="CJ337" i="1"/>
  <c r="CB337" i="1"/>
  <c r="BT337" i="1"/>
  <c r="BL337" i="1"/>
  <c r="BD337" i="1"/>
  <c r="AV337" i="1"/>
  <c r="AN337" i="1"/>
  <c r="AF337" i="1"/>
  <c r="X337" i="1"/>
  <c r="P337" i="1"/>
  <c r="D338" i="1"/>
  <c r="DN337" i="1"/>
  <c r="DD337" i="1"/>
  <c r="CT337" i="1"/>
  <c r="CH337" i="1"/>
  <c r="BX337" i="1"/>
  <c r="BN337" i="1"/>
  <c r="BB337" i="1"/>
  <c r="AR337" i="1"/>
  <c r="AH337" i="1"/>
  <c r="V337" i="1"/>
  <c r="DJ337" i="1"/>
  <c r="CX337" i="1"/>
  <c r="CN337" i="1"/>
  <c r="CD337" i="1"/>
  <c r="BR337" i="1"/>
  <c r="BH337" i="1"/>
  <c r="AX337" i="1"/>
  <c r="AL337" i="1"/>
  <c r="AB337" i="1"/>
  <c r="R337" i="1"/>
  <c r="DF337" i="1"/>
  <c r="CL337" i="1"/>
  <c r="BP337" i="1"/>
  <c r="AT337" i="1"/>
  <c r="Z337" i="1"/>
  <c r="DB337" i="1"/>
  <c r="CF337" i="1"/>
  <c r="BJ337" i="1"/>
  <c r="AP337" i="1"/>
  <c r="T337" i="1"/>
  <c r="DL337" i="1"/>
  <c r="CP337" i="1"/>
  <c r="BV337" i="1"/>
  <c r="AZ337" i="1"/>
  <c r="AD337" i="1"/>
  <c r="AJ337" i="1"/>
  <c r="CV337" i="1"/>
  <c r="BF337" i="1"/>
  <c r="BZ337" i="1"/>
  <c r="D339" i="1" l="1"/>
  <c r="DJ338" i="1"/>
  <c r="DB338" i="1"/>
  <c r="CT338" i="1"/>
  <c r="CL338" i="1"/>
  <c r="CD338" i="1"/>
  <c r="BV338" i="1"/>
  <c r="BN338" i="1"/>
  <c r="BF338" i="1"/>
  <c r="AX338" i="1"/>
  <c r="AP338" i="1"/>
  <c r="DL338" i="1"/>
  <c r="DD338" i="1"/>
  <c r="CV338" i="1"/>
  <c r="CN338" i="1"/>
  <c r="CF338" i="1"/>
  <c r="BX338" i="1"/>
  <c r="BP338" i="1"/>
  <c r="BH338" i="1"/>
  <c r="AZ338" i="1"/>
  <c r="AR338" i="1"/>
  <c r="AJ338" i="1"/>
  <c r="AB338" i="1"/>
  <c r="T338" i="1"/>
  <c r="DH338" i="1"/>
  <c r="CR338" i="1"/>
  <c r="CB338" i="1"/>
  <c r="BL338" i="1"/>
  <c r="AV338" i="1"/>
  <c r="AH338" i="1"/>
  <c r="X338" i="1"/>
  <c r="DP338" i="1"/>
  <c r="CZ338" i="1"/>
  <c r="CJ338" i="1"/>
  <c r="BT338" i="1"/>
  <c r="BD338" i="1"/>
  <c r="AN338" i="1"/>
  <c r="AD338" i="1"/>
  <c r="R338" i="1"/>
  <c r="CX338" i="1"/>
  <c r="BR338" i="1"/>
  <c r="AL338" i="1"/>
  <c r="P338" i="1"/>
  <c r="CP338" i="1"/>
  <c r="BJ338" i="1"/>
  <c r="AF338" i="1"/>
  <c r="DF338" i="1"/>
  <c r="BZ338" i="1"/>
  <c r="AT338" i="1"/>
  <c r="V338" i="1"/>
  <c r="DN338" i="1"/>
  <c r="CH338" i="1"/>
  <c r="Z338" i="1"/>
  <c r="BB338" i="1"/>
  <c r="DR337" i="1"/>
  <c r="DR338" i="1" l="1"/>
  <c r="DN339" i="1"/>
  <c r="DF339" i="1"/>
  <c r="CX339" i="1"/>
  <c r="CP339" i="1"/>
  <c r="CH339" i="1"/>
  <c r="BZ339" i="1"/>
  <c r="BR339" i="1"/>
  <c r="BJ339" i="1"/>
  <c r="BB339" i="1"/>
  <c r="AT339" i="1"/>
  <c r="AL339" i="1"/>
  <c r="AD339" i="1"/>
  <c r="V339" i="1"/>
  <c r="DL339" i="1"/>
  <c r="DD339" i="1"/>
  <c r="CV339" i="1"/>
  <c r="CN339" i="1"/>
  <c r="CF339" i="1"/>
  <c r="BX339" i="1"/>
  <c r="BP339" i="1"/>
  <c r="BH339" i="1"/>
  <c r="AZ339" i="1"/>
  <c r="AR339" i="1"/>
  <c r="DP339" i="1"/>
  <c r="DH339" i="1"/>
  <c r="CZ339" i="1"/>
  <c r="CR339" i="1"/>
  <c r="CJ339" i="1"/>
  <c r="CB339" i="1"/>
  <c r="BT339" i="1"/>
  <c r="BL339" i="1"/>
  <c r="BD339" i="1"/>
  <c r="AV339" i="1"/>
  <c r="AN339" i="1"/>
  <c r="AF339" i="1"/>
  <c r="X339" i="1"/>
  <c r="P339" i="1"/>
  <c r="DB339" i="1"/>
  <c r="BV339" i="1"/>
  <c r="AP339" i="1"/>
  <c r="Z339" i="1"/>
  <c r="CL339" i="1"/>
  <c r="BF339" i="1"/>
  <c r="AH339" i="1"/>
  <c r="R339" i="1"/>
  <c r="CT339" i="1"/>
  <c r="AJ339" i="1"/>
  <c r="D340" i="1"/>
  <c r="CD339" i="1"/>
  <c r="AB339" i="1"/>
  <c r="DJ339" i="1"/>
  <c r="AX339" i="1"/>
  <c r="T339" i="1"/>
  <c r="BN339" i="1"/>
  <c r="DR339" i="1" l="1"/>
  <c r="D341" i="1"/>
  <c r="DJ340" i="1"/>
  <c r="DB340" i="1"/>
  <c r="CT340" i="1"/>
  <c r="CL340" i="1"/>
  <c r="CD340" i="1"/>
  <c r="BV340" i="1"/>
  <c r="BN340" i="1"/>
  <c r="BF340" i="1"/>
  <c r="AX340" i="1"/>
  <c r="AP340" i="1"/>
  <c r="AH340" i="1"/>
  <c r="Z340" i="1"/>
  <c r="R340" i="1"/>
  <c r="DP340" i="1"/>
  <c r="DH340" i="1"/>
  <c r="CZ340" i="1"/>
  <c r="CR340" i="1"/>
  <c r="CJ340" i="1"/>
  <c r="CB340" i="1"/>
  <c r="BT340" i="1"/>
  <c r="BL340" i="1"/>
  <c r="BD340" i="1"/>
  <c r="AV340" i="1"/>
  <c r="AN340" i="1"/>
  <c r="AF340" i="1"/>
  <c r="X340" i="1"/>
  <c r="P340" i="1"/>
  <c r="DL340" i="1"/>
  <c r="DD340" i="1"/>
  <c r="CV340" i="1"/>
  <c r="CN340" i="1"/>
  <c r="CF340" i="1"/>
  <c r="BX340" i="1"/>
  <c r="BP340" i="1"/>
  <c r="BH340" i="1"/>
  <c r="AZ340" i="1"/>
  <c r="AR340" i="1"/>
  <c r="AJ340" i="1"/>
  <c r="AB340" i="1"/>
  <c r="T340" i="1"/>
  <c r="DN340" i="1"/>
  <c r="CH340" i="1"/>
  <c r="BB340" i="1"/>
  <c r="V340" i="1"/>
  <c r="CX340" i="1"/>
  <c r="BR340" i="1"/>
  <c r="AL340" i="1"/>
  <c r="CP340" i="1"/>
  <c r="AD340" i="1"/>
  <c r="BZ340" i="1"/>
  <c r="DF340" i="1"/>
  <c r="AT340" i="1"/>
  <c r="BJ340" i="1"/>
  <c r="DN341" i="1" l="1"/>
  <c r="DF341" i="1"/>
  <c r="CX341" i="1"/>
  <c r="CP341" i="1"/>
  <c r="CH341" i="1"/>
  <c r="BZ341" i="1"/>
  <c r="BR341" i="1"/>
  <c r="BJ341" i="1"/>
  <c r="BB341" i="1"/>
  <c r="AT341" i="1"/>
  <c r="AL341" i="1"/>
  <c r="AD341" i="1"/>
  <c r="V341" i="1"/>
  <c r="DL341" i="1"/>
  <c r="DD341" i="1"/>
  <c r="CV341" i="1"/>
  <c r="CN341" i="1"/>
  <c r="CF341" i="1"/>
  <c r="BX341" i="1"/>
  <c r="BP341" i="1"/>
  <c r="BH341" i="1"/>
  <c r="AZ341" i="1"/>
  <c r="AR341" i="1"/>
  <c r="AJ341" i="1"/>
  <c r="AB341" i="1"/>
  <c r="T341" i="1"/>
  <c r="DP341" i="1"/>
  <c r="DH341" i="1"/>
  <c r="CZ341" i="1"/>
  <c r="CR341" i="1"/>
  <c r="CJ341" i="1"/>
  <c r="CB341" i="1"/>
  <c r="BT341" i="1"/>
  <c r="BL341" i="1"/>
  <c r="BD341" i="1"/>
  <c r="AV341" i="1"/>
  <c r="AN341" i="1"/>
  <c r="AF341" i="1"/>
  <c r="X341" i="1"/>
  <c r="P341" i="1"/>
  <c r="CL341" i="1"/>
  <c r="BF341" i="1"/>
  <c r="Z341" i="1"/>
  <c r="DB341" i="1"/>
  <c r="BV341" i="1"/>
  <c r="AP341" i="1"/>
  <c r="D342" i="1"/>
  <c r="CD341" i="1"/>
  <c r="R341" i="1"/>
  <c r="BN341" i="1"/>
  <c r="CT341" i="1"/>
  <c r="AH341" i="1"/>
  <c r="DJ341" i="1"/>
  <c r="AX341" i="1"/>
  <c r="DR340" i="1"/>
  <c r="DR341" i="1" l="1"/>
  <c r="D343" i="1"/>
  <c r="DJ342" i="1"/>
  <c r="DB342" i="1"/>
  <c r="CT342" i="1"/>
  <c r="CL342" i="1"/>
  <c r="CD342" i="1"/>
  <c r="BV342" i="1"/>
  <c r="BN342" i="1"/>
  <c r="BF342" i="1"/>
  <c r="AX342" i="1"/>
  <c r="AP342" i="1"/>
  <c r="AH342" i="1"/>
  <c r="Z342" i="1"/>
  <c r="R342" i="1"/>
  <c r="DP342" i="1"/>
  <c r="DH342" i="1"/>
  <c r="CZ342" i="1"/>
  <c r="CR342" i="1"/>
  <c r="CJ342" i="1"/>
  <c r="CB342" i="1"/>
  <c r="BT342" i="1"/>
  <c r="BL342" i="1"/>
  <c r="BD342" i="1"/>
  <c r="AV342" i="1"/>
  <c r="AN342" i="1"/>
  <c r="AF342" i="1"/>
  <c r="X342" i="1"/>
  <c r="P342" i="1"/>
  <c r="DL342" i="1"/>
  <c r="DD342" i="1"/>
  <c r="CV342" i="1"/>
  <c r="CN342" i="1"/>
  <c r="CF342" i="1"/>
  <c r="BX342" i="1"/>
  <c r="BP342" i="1"/>
  <c r="BH342" i="1"/>
  <c r="AZ342" i="1"/>
  <c r="AR342" i="1"/>
  <c r="AJ342" i="1"/>
  <c r="AB342" i="1"/>
  <c r="T342" i="1"/>
  <c r="CX342" i="1"/>
  <c r="BR342" i="1"/>
  <c r="AL342" i="1"/>
  <c r="DN342" i="1"/>
  <c r="CH342" i="1"/>
  <c r="BB342" i="1"/>
  <c r="V342" i="1"/>
  <c r="BZ342" i="1"/>
  <c r="BJ342" i="1"/>
  <c r="CP342" i="1"/>
  <c r="AD342" i="1"/>
  <c r="AT342" i="1"/>
  <c r="DF342" i="1"/>
  <c r="DN343" i="1" l="1"/>
  <c r="DF343" i="1"/>
  <c r="CX343" i="1"/>
  <c r="CP343" i="1"/>
  <c r="CH343" i="1"/>
  <c r="BZ343" i="1"/>
  <c r="BR343" i="1"/>
  <c r="BJ343" i="1"/>
  <c r="BB343" i="1"/>
  <c r="AT343" i="1"/>
  <c r="AL343" i="1"/>
  <c r="AD343" i="1"/>
  <c r="V343" i="1"/>
  <c r="DL343" i="1"/>
  <c r="DD343" i="1"/>
  <c r="CV343" i="1"/>
  <c r="CN343" i="1"/>
  <c r="CF343" i="1"/>
  <c r="BX343" i="1"/>
  <c r="BP343" i="1"/>
  <c r="BH343" i="1"/>
  <c r="AZ343" i="1"/>
  <c r="AR343" i="1"/>
  <c r="AJ343" i="1"/>
  <c r="AB343" i="1"/>
  <c r="T343" i="1"/>
  <c r="D344" i="1"/>
  <c r="DP343" i="1"/>
  <c r="DH343" i="1"/>
  <c r="CZ343" i="1"/>
  <c r="CR343" i="1"/>
  <c r="CJ343" i="1"/>
  <c r="CB343" i="1"/>
  <c r="BT343" i="1"/>
  <c r="BL343" i="1"/>
  <c r="BD343" i="1"/>
  <c r="AV343" i="1"/>
  <c r="AN343" i="1"/>
  <c r="AF343" i="1"/>
  <c r="X343" i="1"/>
  <c r="P343" i="1"/>
  <c r="DB343" i="1"/>
  <c r="BV343" i="1"/>
  <c r="AP343" i="1"/>
  <c r="CL343" i="1"/>
  <c r="BF343" i="1"/>
  <c r="Z343" i="1"/>
  <c r="BN343" i="1"/>
  <c r="DJ343" i="1"/>
  <c r="AX343" i="1"/>
  <c r="CD343" i="1"/>
  <c r="R343" i="1"/>
  <c r="AH343" i="1"/>
  <c r="CT343" i="1"/>
  <c r="DR342" i="1"/>
  <c r="DP344" i="1" l="1"/>
  <c r="DH344" i="1"/>
  <c r="CZ344" i="1"/>
  <c r="CR344" i="1"/>
  <c r="CJ344" i="1"/>
  <c r="CB344" i="1"/>
  <c r="BT344" i="1"/>
  <c r="BL344" i="1"/>
  <c r="BD344" i="1"/>
  <c r="AV344" i="1"/>
  <c r="AN344" i="1"/>
  <c r="AF344" i="1"/>
  <c r="X344" i="1"/>
  <c r="P344" i="1"/>
  <c r="D345" i="1"/>
  <c r="DN344" i="1"/>
  <c r="DD344" i="1"/>
  <c r="CT344" i="1"/>
  <c r="CH344" i="1"/>
  <c r="BX344" i="1"/>
  <c r="BN344" i="1"/>
  <c r="BB344" i="1"/>
  <c r="AR344" i="1"/>
  <c r="AH344" i="1"/>
  <c r="V344" i="1"/>
  <c r="DL344" i="1"/>
  <c r="DB344" i="1"/>
  <c r="CP344" i="1"/>
  <c r="CF344" i="1"/>
  <c r="BV344" i="1"/>
  <c r="BJ344" i="1"/>
  <c r="AZ344" i="1"/>
  <c r="AP344" i="1"/>
  <c r="AD344" i="1"/>
  <c r="T344" i="1"/>
  <c r="DF344" i="1"/>
  <c r="CV344" i="1"/>
  <c r="CL344" i="1"/>
  <c r="BZ344" i="1"/>
  <c r="BP344" i="1"/>
  <c r="BF344" i="1"/>
  <c r="AT344" i="1"/>
  <c r="AJ344" i="1"/>
  <c r="Z344" i="1"/>
  <c r="DJ344" i="1"/>
  <c r="BR344" i="1"/>
  <c r="AB344" i="1"/>
  <c r="CN344" i="1"/>
  <c r="AX344" i="1"/>
  <c r="CD344" i="1"/>
  <c r="BH344" i="1"/>
  <c r="CX344" i="1"/>
  <c r="R344" i="1"/>
  <c r="AL344" i="1"/>
  <c r="DR343" i="1"/>
  <c r="D346" i="1" l="1"/>
  <c r="D348" i="1" s="1"/>
  <c r="DJ345" i="1"/>
  <c r="DJ336" i="1" s="1"/>
  <c r="DB345" i="1"/>
  <c r="DB336" i="1" s="1"/>
  <c r="CT345" i="1"/>
  <c r="CT336" i="1" s="1"/>
  <c r="DL345" i="1"/>
  <c r="DL336" i="1" s="1"/>
  <c r="DD345" i="1"/>
  <c r="DD336" i="1" s="1"/>
  <c r="CV345" i="1"/>
  <c r="CV336" i="1" s="1"/>
  <c r="CN345" i="1"/>
  <c r="CN336" i="1" s="1"/>
  <c r="CF345" i="1"/>
  <c r="CF336" i="1" s="1"/>
  <c r="BX345" i="1"/>
  <c r="BX336" i="1" s="1"/>
  <c r="BP345" i="1"/>
  <c r="BP336" i="1" s="1"/>
  <c r="BH345" i="1"/>
  <c r="BH336" i="1" s="1"/>
  <c r="AZ345" i="1"/>
  <c r="AZ336" i="1" s="1"/>
  <c r="AR345" i="1"/>
  <c r="AR336" i="1" s="1"/>
  <c r="AJ345" i="1"/>
  <c r="AJ336" i="1" s="1"/>
  <c r="AB345" i="1"/>
  <c r="AB336" i="1" s="1"/>
  <c r="T345" i="1"/>
  <c r="T336" i="1" s="1"/>
  <c r="DN345" i="1"/>
  <c r="DN336" i="1" s="1"/>
  <c r="CX345" i="1"/>
  <c r="CX336" i="1" s="1"/>
  <c r="CJ345" i="1"/>
  <c r="CJ336" i="1" s="1"/>
  <c r="BZ345" i="1"/>
  <c r="BZ336" i="1" s="1"/>
  <c r="BN345" i="1"/>
  <c r="BN336" i="1" s="1"/>
  <c r="BD345" i="1"/>
  <c r="BD336" i="1" s="1"/>
  <c r="AT345" i="1"/>
  <c r="AT336" i="1" s="1"/>
  <c r="AH345" i="1"/>
  <c r="AH336" i="1" s="1"/>
  <c r="X345" i="1"/>
  <c r="X336" i="1" s="1"/>
  <c r="DH345" i="1"/>
  <c r="DH336" i="1" s="1"/>
  <c r="CR345" i="1"/>
  <c r="CR336" i="1" s="1"/>
  <c r="CH345" i="1"/>
  <c r="CH336" i="1" s="1"/>
  <c r="BV345" i="1"/>
  <c r="BV336" i="1" s="1"/>
  <c r="BL345" i="1"/>
  <c r="BL336" i="1" s="1"/>
  <c r="BB345" i="1"/>
  <c r="BB336" i="1" s="1"/>
  <c r="AP345" i="1"/>
  <c r="AP336" i="1" s="1"/>
  <c r="AF345" i="1"/>
  <c r="AF336" i="1" s="1"/>
  <c r="V345" i="1"/>
  <c r="V336" i="1" s="1"/>
  <c r="DP345" i="1"/>
  <c r="DP336" i="1" s="1"/>
  <c r="CZ345" i="1"/>
  <c r="CZ336" i="1" s="1"/>
  <c r="CL345" i="1"/>
  <c r="CL336" i="1" s="1"/>
  <c r="CB345" i="1"/>
  <c r="CB336" i="1" s="1"/>
  <c r="BR345" i="1"/>
  <c r="BR336" i="1" s="1"/>
  <c r="BF345" i="1"/>
  <c r="BF336" i="1" s="1"/>
  <c r="AV345" i="1"/>
  <c r="AV336" i="1" s="1"/>
  <c r="AL345" i="1"/>
  <c r="AL336" i="1" s="1"/>
  <c r="Z345" i="1"/>
  <c r="Z336" i="1" s="1"/>
  <c r="P345" i="1"/>
  <c r="DF345" i="1"/>
  <c r="DF336" i="1" s="1"/>
  <c r="BJ345" i="1"/>
  <c r="BJ336" i="1" s="1"/>
  <c r="R345" i="1"/>
  <c r="R336" i="1" s="1"/>
  <c r="CD345" i="1"/>
  <c r="CD336" i="1" s="1"/>
  <c r="AN345" i="1"/>
  <c r="AN336" i="1" s="1"/>
  <c r="AD345" i="1"/>
  <c r="AD336" i="1" s="1"/>
  <c r="CP345" i="1"/>
  <c r="CP336" i="1" s="1"/>
  <c r="AX345" i="1"/>
  <c r="AX336" i="1" s="1"/>
  <c r="BT345" i="1"/>
  <c r="BT336" i="1" s="1"/>
  <c r="DR344" i="1"/>
  <c r="P336" i="1"/>
  <c r="DR345" i="1" l="1"/>
  <c r="DR336" i="1" s="1"/>
  <c r="DP348" i="1"/>
  <c r="DH348" i="1"/>
  <c r="CZ348" i="1"/>
  <c r="CR348" i="1"/>
  <c r="CJ348" i="1"/>
  <c r="CB348" i="1"/>
  <c r="BT348" i="1"/>
  <c r="BL348" i="1"/>
  <c r="BD348" i="1"/>
  <c r="AV348" i="1"/>
  <c r="AN348" i="1"/>
  <c r="AF348" i="1"/>
  <c r="X348" i="1"/>
  <c r="P348" i="1"/>
  <c r="D349" i="1"/>
  <c r="DJ348" i="1"/>
  <c r="DB348" i="1"/>
  <c r="CT348" i="1"/>
  <c r="CL348" i="1"/>
  <c r="CD348" i="1"/>
  <c r="BV348" i="1"/>
  <c r="BN348" i="1"/>
  <c r="BF348" i="1"/>
  <c r="AX348" i="1"/>
  <c r="AP348" i="1"/>
  <c r="AH348" i="1"/>
  <c r="Z348" i="1"/>
  <c r="R348" i="1"/>
  <c r="DL348" i="1"/>
  <c r="CV348" i="1"/>
  <c r="CF348" i="1"/>
  <c r="BP348" i="1"/>
  <c r="AZ348" i="1"/>
  <c r="AJ348" i="1"/>
  <c r="T348" i="1"/>
  <c r="DF348" i="1"/>
  <c r="CP348" i="1"/>
  <c r="BZ348" i="1"/>
  <c r="BJ348" i="1"/>
  <c r="AT348" i="1"/>
  <c r="AD348" i="1"/>
  <c r="DN348" i="1"/>
  <c r="CX348" i="1"/>
  <c r="CH348" i="1"/>
  <c r="BR348" i="1"/>
  <c r="BB348" i="1"/>
  <c r="AL348" i="1"/>
  <c r="V348" i="1"/>
  <c r="CN348" i="1"/>
  <c r="AB348" i="1"/>
  <c r="BH348" i="1"/>
  <c r="AR348" i="1"/>
  <c r="BX348" i="1"/>
  <c r="DD348" i="1"/>
  <c r="DR348" i="1" l="1"/>
  <c r="DL349" i="1"/>
  <c r="DD349" i="1"/>
  <c r="CV349" i="1"/>
  <c r="CN349" i="1"/>
  <c r="CF349" i="1"/>
  <c r="BX349" i="1"/>
  <c r="BP349" i="1"/>
  <c r="BH349" i="1"/>
  <c r="AZ349" i="1"/>
  <c r="AR349" i="1"/>
  <c r="AJ349" i="1"/>
  <c r="AB349" i="1"/>
  <c r="T349" i="1"/>
  <c r="DN349" i="1"/>
  <c r="DF349" i="1"/>
  <c r="CX349" i="1"/>
  <c r="CP349" i="1"/>
  <c r="CH349" i="1"/>
  <c r="BZ349" i="1"/>
  <c r="BR349" i="1"/>
  <c r="BJ349" i="1"/>
  <c r="BB349" i="1"/>
  <c r="AT349" i="1"/>
  <c r="AL349" i="1"/>
  <c r="AD349" i="1"/>
  <c r="V349" i="1"/>
  <c r="DB349" i="1"/>
  <c r="CL349" i="1"/>
  <c r="BV349" i="1"/>
  <c r="BF349" i="1"/>
  <c r="AP349" i="1"/>
  <c r="Z349" i="1"/>
  <c r="DP349" i="1"/>
  <c r="CZ349" i="1"/>
  <c r="CJ349" i="1"/>
  <c r="BT349" i="1"/>
  <c r="BD349" i="1"/>
  <c r="AN349" i="1"/>
  <c r="X349" i="1"/>
  <c r="DH349" i="1"/>
  <c r="CR349" i="1"/>
  <c r="CB349" i="1"/>
  <c r="BL349" i="1"/>
  <c r="AV349" i="1"/>
  <c r="AF349" i="1"/>
  <c r="P349" i="1"/>
  <c r="D350" i="1"/>
  <c r="CD349" i="1"/>
  <c r="R349" i="1"/>
  <c r="DJ349" i="1"/>
  <c r="AX349" i="1"/>
  <c r="CT349" i="1"/>
  <c r="AH349" i="1"/>
  <c r="BN349" i="1"/>
  <c r="DR349" i="1" l="1"/>
  <c r="DP350" i="1"/>
  <c r="DH350" i="1"/>
  <c r="CZ350" i="1"/>
  <c r="CR350" i="1"/>
  <c r="CJ350" i="1"/>
  <c r="CB350" i="1"/>
  <c r="BT350" i="1"/>
  <c r="BL350" i="1"/>
  <c r="BD350" i="1"/>
  <c r="AV350" i="1"/>
  <c r="AN350" i="1"/>
  <c r="AF350" i="1"/>
  <c r="X350" i="1"/>
  <c r="P350" i="1"/>
  <c r="D351" i="1"/>
  <c r="DJ350" i="1"/>
  <c r="DB350" i="1"/>
  <c r="CT350" i="1"/>
  <c r="CL350" i="1"/>
  <c r="CD350" i="1"/>
  <c r="BV350" i="1"/>
  <c r="BN350" i="1"/>
  <c r="BF350" i="1"/>
  <c r="AX350" i="1"/>
  <c r="AP350" i="1"/>
  <c r="AH350" i="1"/>
  <c r="Z350" i="1"/>
  <c r="R350" i="1"/>
  <c r="DN350" i="1"/>
  <c r="CX350" i="1"/>
  <c r="CH350" i="1"/>
  <c r="BR350" i="1"/>
  <c r="BB350" i="1"/>
  <c r="AL350" i="1"/>
  <c r="V350" i="1"/>
  <c r="DL350" i="1"/>
  <c r="CV350" i="1"/>
  <c r="CF350" i="1"/>
  <c r="BP350" i="1"/>
  <c r="AZ350" i="1"/>
  <c r="AJ350" i="1"/>
  <c r="T350" i="1"/>
  <c r="DD350" i="1"/>
  <c r="CN350" i="1"/>
  <c r="BX350" i="1"/>
  <c r="BH350" i="1"/>
  <c r="AR350" i="1"/>
  <c r="AB350" i="1"/>
  <c r="BZ350" i="1"/>
  <c r="DF350" i="1"/>
  <c r="AT350" i="1"/>
  <c r="CP350" i="1"/>
  <c r="AD350" i="1"/>
  <c r="BJ350" i="1"/>
  <c r="DL351" i="1" l="1"/>
  <c r="DD351" i="1"/>
  <c r="CV351" i="1"/>
  <c r="CN351" i="1"/>
  <c r="CF351" i="1"/>
  <c r="BX351" i="1"/>
  <c r="BP351" i="1"/>
  <c r="BH351" i="1"/>
  <c r="AZ351" i="1"/>
  <c r="AR351" i="1"/>
  <c r="AJ351" i="1"/>
  <c r="AB351" i="1"/>
  <c r="T351" i="1"/>
  <c r="DN351" i="1"/>
  <c r="DF351" i="1"/>
  <c r="CX351" i="1"/>
  <c r="CP351" i="1"/>
  <c r="CH351" i="1"/>
  <c r="BZ351" i="1"/>
  <c r="BR351" i="1"/>
  <c r="BJ351" i="1"/>
  <c r="BB351" i="1"/>
  <c r="AT351" i="1"/>
  <c r="AL351" i="1"/>
  <c r="AD351" i="1"/>
  <c r="V351" i="1"/>
  <c r="DH351" i="1"/>
  <c r="CR351" i="1"/>
  <c r="CB351" i="1"/>
  <c r="BL351" i="1"/>
  <c r="AV351" i="1"/>
  <c r="AF351" i="1"/>
  <c r="P351" i="1"/>
  <c r="DB351" i="1"/>
  <c r="CL351" i="1"/>
  <c r="BV351" i="1"/>
  <c r="BF351" i="1"/>
  <c r="AP351" i="1"/>
  <c r="Z351" i="1"/>
  <c r="D352" i="1"/>
  <c r="DJ351" i="1"/>
  <c r="CT351" i="1"/>
  <c r="CD351" i="1"/>
  <c r="BN351" i="1"/>
  <c r="AX351" i="1"/>
  <c r="AH351" i="1"/>
  <c r="R351" i="1"/>
  <c r="DP351" i="1"/>
  <c r="BD351" i="1"/>
  <c r="CJ351" i="1"/>
  <c r="X351" i="1"/>
  <c r="CZ351" i="1"/>
  <c r="BT351" i="1"/>
  <c r="AN351" i="1"/>
  <c r="DR350" i="1"/>
  <c r="DR351" i="1" l="1"/>
  <c r="D353" i="1"/>
  <c r="DP352" i="1"/>
  <c r="DH352" i="1"/>
  <c r="CZ352" i="1"/>
  <c r="CR352" i="1"/>
  <c r="CJ352" i="1"/>
  <c r="CB352" i="1"/>
  <c r="BT352" i="1"/>
  <c r="BL352" i="1"/>
  <c r="BD352" i="1"/>
  <c r="AV352" i="1"/>
  <c r="AN352" i="1"/>
  <c r="AF352" i="1"/>
  <c r="X352" i="1"/>
  <c r="P352" i="1"/>
  <c r="DJ352" i="1"/>
  <c r="DB352" i="1"/>
  <c r="CT352" i="1"/>
  <c r="CL352" i="1"/>
  <c r="CD352" i="1"/>
  <c r="BV352" i="1"/>
  <c r="BN352" i="1"/>
  <c r="BF352" i="1"/>
  <c r="AX352" i="1"/>
  <c r="AP352" i="1"/>
  <c r="AH352" i="1"/>
  <c r="Z352" i="1"/>
  <c r="R352" i="1"/>
  <c r="DD352" i="1"/>
  <c r="CN352" i="1"/>
  <c r="BX352" i="1"/>
  <c r="BH352" i="1"/>
  <c r="AR352" i="1"/>
  <c r="AB352" i="1"/>
  <c r="DN352" i="1"/>
  <c r="CX352" i="1"/>
  <c r="CH352" i="1"/>
  <c r="BR352" i="1"/>
  <c r="BB352" i="1"/>
  <c r="AL352" i="1"/>
  <c r="V352" i="1"/>
  <c r="DF352" i="1"/>
  <c r="CP352" i="1"/>
  <c r="BZ352" i="1"/>
  <c r="BJ352" i="1"/>
  <c r="AT352" i="1"/>
  <c r="AD352" i="1"/>
  <c r="DL352" i="1"/>
  <c r="AZ352" i="1"/>
  <c r="CF352" i="1"/>
  <c r="T352" i="1"/>
  <c r="CV352" i="1"/>
  <c r="BP352" i="1"/>
  <c r="AJ352" i="1"/>
  <c r="DN353" i="1" l="1"/>
  <c r="DN346" i="1" s="1"/>
  <c r="DF353" i="1"/>
  <c r="DF346" i="1" s="1"/>
  <c r="CX353" i="1"/>
  <c r="CX346" i="1" s="1"/>
  <c r="CP353" i="1"/>
  <c r="CP346" i="1" s="1"/>
  <c r="CH353" i="1"/>
  <c r="CH346" i="1" s="1"/>
  <c r="BZ353" i="1"/>
  <c r="BZ346" i="1" s="1"/>
  <c r="BR353" i="1"/>
  <c r="BR346" i="1" s="1"/>
  <c r="BJ353" i="1"/>
  <c r="BJ346" i="1" s="1"/>
  <c r="BB353" i="1"/>
  <c r="BB346" i="1" s="1"/>
  <c r="AT353" i="1"/>
  <c r="AT346" i="1" s="1"/>
  <c r="AL353" i="1"/>
  <c r="AL346" i="1" s="1"/>
  <c r="AD353" i="1"/>
  <c r="AD346" i="1" s="1"/>
  <c r="V353" i="1"/>
  <c r="V346" i="1" s="1"/>
  <c r="DP353" i="1"/>
  <c r="DP346" i="1" s="1"/>
  <c r="DD353" i="1"/>
  <c r="DD346" i="1" s="1"/>
  <c r="CT353" i="1"/>
  <c r="CT346" i="1" s="1"/>
  <c r="CJ353" i="1"/>
  <c r="CJ346" i="1" s="1"/>
  <c r="BX353" i="1"/>
  <c r="BX346" i="1" s="1"/>
  <c r="BN353" i="1"/>
  <c r="BN346" i="1" s="1"/>
  <c r="BD353" i="1"/>
  <c r="BD346" i="1" s="1"/>
  <c r="AR353" i="1"/>
  <c r="AR346" i="1" s="1"/>
  <c r="AH353" i="1"/>
  <c r="AH346" i="1" s="1"/>
  <c r="X353" i="1"/>
  <c r="X346" i="1" s="1"/>
  <c r="DH353" i="1"/>
  <c r="DH346" i="1" s="1"/>
  <c r="CV353" i="1"/>
  <c r="CV346" i="1" s="1"/>
  <c r="CL353" i="1"/>
  <c r="CL346" i="1" s="1"/>
  <c r="CB353" i="1"/>
  <c r="CB346" i="1" s="1"/>
  <c r="BP353" i="1"/>
  <c r="BP346" i="1" s="1"/>
  <c r="BF353" i="1"/>
  <c r="BF346" i="1" s="1"/>
  <c r="AV353" i="1"/>
  <c r="AV346" i="1" s="1"/>
  <c r="AJ353" i="1"/>
  <c r="AJ346" i="1" s="1"/>
  <c r="Z353" i="1"/>
  <c r="Z346" i="1" s="1"/>
  <c r="P353" i="1"/>
  <c r="P346" i="1" s="1"/>
  <c r="DB353" i="1"/>
  <c r="DB346" i="1" s="1"/>
  <c r="CF353" i="1"/>
  <c r="CF346" i="1" s="1"/>
  <c r="BL353" i="1"/>
  <c r="BL346" i="1" s="1"/>
  <c r="AP353" i="1"/>
  <c r="AP346" i="1" s="1"/>
  <c r="T353" i="1"/>
  <c r="T346" i="1" s="1"/>
  <c r="CZ353" i="1"/>
  <c r="CZ346" i="1" s="1"/>
  <c r="CD353" i="1"/>
  <c r="CD346" i="1" s="1"/>
  <c r="BH353" i="1"/>
  <c r="BH346" i="1" s="1"/>
  <c r="AN353" i="1"/>
  <c r="AN346" i="1" s="1"/>
  <c r="R353" i="1"/>
  <c r="R346" i="1" s="1"/>
  <c r="D354" i="1"/>
  <c r="D355" i="1" s="1"/>
  <c r="DJ353" i="1"/>
  <c r="DJ346" i="1" s="1"/>
  <c r="CN353" i="1"/>
  <c r="CN346" i="1" s="1"/>
  <c r="BT353" i="1"/>
  <c r="BT346" i="1" s="1"/>
  <c r="AX353" i="1"/>
  <c r="AX346" i="1" s="1"/>
  <c r="AB353" i="1"/>
  <c r="AB346" i="1" s="1"/>
  <c r="AZ353" i="1"/>
  <c r="AZ346" i="1" s="1"/>
  <c r="CR353" i="1"/>
  <c r="CR346" i="1" s="1"/>
  <c r="BV353" i="1"/>
  <c r="BV346" i="1" s="1"/>
  <c r="AF353" i="1"/>
  <c r="AF346" i="1" s="1"/>
  <c r="DL353" i="1"/>
  <c r="DL346" i="1" s="1"/>
  <c r="DR352" i="1"/>
  <c r="DP355" i="1" l="1"/>
  <c r="DH355" i="1"/>
  <c r="CZ355" i="1"/>
  <c r="CR355" i="1"/>
  <c r="CJ355" i="1"/>
  <c r="CB355" i="1"/>
  <c r="BT355" i="1"/>
  <c r="BL355" i="1"/>
  <c r="BD355" i="1"/>
  <c r="AV355" i="1"/>
  <c r="AN355" i="1"/>
  <c r="AF355" i="1"/>
  <c r="X355" i="1"/>
  <c r="P355" i="1"/>
  <c r="DJ355" i="1"/>
  <c r="CX355" i="1"/>
  <c r="CN355" i="1"/>
  <c r="CD355" i="1"/>
  <c r="BR355" i="1"/>
  <c r="BH355" i="1"/>
  <c r="AX355" i="1"/>
  <c r="AL355" i="1"/>
  <c r="AB355" i="1"/>
  <c r="R355" i="1"/>
  <c r="DL355" i="1"/>
  <c r="DB355" i="1"/>
  <c r="CP355" i="1"/>
  <c r="CF355" i="1"/>
  <c r="BV355" i="1"/>
  <c r="BJ355" i="1"/>
  <c r="AZ355" i="1"/>
  <c r="AP355" i="1"/>
  <c r="AD355" i="1"/>
  <c r="T355" i="1"/>
  <c r="DN355" i="1"/>
  <c r="CT355" i="1"/>
  <c r="BX355" i="1"/>
  <c r="BB355" i="1"/>
  <c r="AH355" i="1"/>
  <c r="DF355" i="1"/>
  <c r="CL355" i="1"/>
  <c r="BP355" i="1"/>
  <c r="AT355" i="1"/>
  <c r="Z355" i="1"/>
  <c r="CV355" i="1"/>
  <c r="BZ355" i="1"/>
  <c r="BF355" i="1"/>
  <c r="AJ355" i="1"/>
  <c r="DD355" i="1"/>
  <c r="V355" i="1"/>
  <c r="D356" i="1"/>
  <c r="BN355" i="1"/>
  <c r="AR355" i="1"/>
  <c r="CH355" i="1"/>
  <c r="DR353" i="1"/>
  <c r="DR346" i="1" s="1"/>
  <c r="D357" i="1" l="1"/>
  <c r="DJ356" i="1"/>
  <c r="DB356" i="1"/>
  <c r="CT356" i="1"/>
  <c r="CL356" i="1"/>
  <c r="CD356" i="1"/>
  <c r="BV356" i="1"/>
  <c r="BN356" i="1"/>
  <c r="BF356" i="1"/>
  <c r="AX356" i="1"/>
  <c r="AP356" i="1"/>
  <c r="DL356" i="1"/>
  <c r="DD356" i="1"/>
  <c r="CV356" i="1"/>
  <c r="CN356" i="1"/>
  <c r="CF356" i="1"/>
  <c r="BX356" i="1"/>
  <c r="BP356" i="1"/>
  <c r="BH356" i="1"/>
  <c r="AZ356" i="1"/>
  <c r="AR356" i="1"/>
  <c r="AJ356" i="1"/>
  <c r="AB356" i="1"/>
  <c r="T356" i="1"/>
  <c r="DP356" i="1"/>
  <c r="CZ356" i="1"/>
  <c r="CJ356" i="1"/>
  <c r="BT356" i="1"/>
  <c r="BD356" i="1"/>
  <c r="AN356" i="1"/>
  <c r="AD356" i="1"/>
  <c r="R356" i="1"/>
  <c r="DN356" i="1"/>
  <c r="CX356" i="1"/>
  <c r="CH356" i="1"/>
  <c r="BR356" i="1"/>
  <c r="BB356" i="1"/>
  <c r="AL356" i="1"/>
  <c r="Z356" i="1"/>
  <c r="P356" i="1"/>
  <c r="DF356" i="1"/>
  <c r="CP356" i="1"/>
  <c r="BZ356" i="1"/>
  <c r="BJ356" i="1"/>
  <c r="AT356" i="1"/>
  <c r="AF356" i="1"/>
  <c r="V356" i="1"/>
  <c r="CR356" i="1"/>
  <c r="AH356" i="1"/>
  <c r="CB356" i="1"/>
  <c r="X356" i="1"/>
  <c r="DH356" i="1"/>
  <c r="AV356" i="1"/>
  <c r="BL356" i="1"/>
  <c r="DR355" i="1"/>
  <c r="DN357" i="1" l="1"/>
  <c r="DF357" i="1"/>
  <c r="CX357" i="1"/>
  <c r="CP357" i="1"/>
  <c r="CH357" i="1"/>
  <c r="BZ357" i="1"/>
  <c r="BR357" i="1"/>
  <c r="BJ357" i="1"/>
  <c r="BB357" i="1"/>
  <c r="AT357" i="1"/>
  <c r="AL357" i="1"/>
  <c r="AD357" i="1"/>
  <c r="V357" i="1"/>
  <c r="DP357" i="1"/>
  <c r="DH357" i="1"/>
  <c r="CZ357" i="1"/>
  <c r="CR357" i="1"/>
  <c r="CJ357" i="1"/>
  <c r="CB357" i="1"/>
  <c r="BT357" i="1"/>
  <c r="BL357" i="1"/>
  <c r="BD357" i="1"/>
  <c r="AV357" i="1"/>
  <c r="AN357" i="1"/>
  <c r="AF357" i="1"/>
  <c r="X357" i="1"/>
  <c r="P357" i="1"/>
  <c r="D358" i="1"/>
  <c r="DJ357" i="1"/>
  <c r="CT357" i="1"/>
  <c r="CD357" i="1"/>
  <c r="BN357" i="1"/>
  <c r="AX357" i="1"/>
  <c r="AH357" i="1"/>
  <c r="R357" i="1"/>
  <c r="DD357" i="1"/>
  <c r="CN357" i="1"/>
  <c r="BX357" i="1"/>
  <c r="BH357" i="1"/>
  <c r="AR357" i="1"/>
  <c r="AB357" i="1"/>
  <c r="DL357" i="1"/>
  <c r="CV357" i="1"/>
  <c r="CF357" i="1"/>
  <c r="BP357" i="1"/>
  <c r="AZ357" i="1"/>
  <c r="AJ357" i="1"/>
  <c r="T357" i="1"/>
  <c r="CL357" i="1"/>
  <c r="Z357" i="1"/>
  <c r="BV357" i="1"/>
  <c r="DB357" i="1"/>
  <c r="AP357" i="1"/>
  <c r="BF357" i="1"/>
  <c r="DR356" i="1"/>
  <c r="DJ358" i="1" l="1"/>
  <c r="DB358" i="1"/>
  <c r="CT358" i="1"/>
  <c r="CL358" i="1"/>
  <c r="CD358" i="1"/>
  <c r="BV358" i="1"/>
  <c r="BN358" i="1"/>
  <c r="BF358" i="1"/>
  <c r="AX358" i="1"/>
  <c r="AP358" i="1"/>
  <c r="AH358" i="1"/>
  <c r="Z358" i="1"/>
  <c r="R358" i="1"/>
  <c r="DL358" i="1"/>
  <c r="DD358" i="1"/>
  <c r="CV358" i="1"/>
  <c r="CN358" i="1"/>
  <c r="CF358" i="1"/>
  <c r="BX358" i="1"/>
  <c r="BP358" i="1"/>
  <c r="BH358" i="1"/>
  <c r="AZ358" i="1"/>
  <c r="AR358" i="1"/>
  <c r="AJ358" i="1"/>
  <c r="AB358" i="1"/>
  <c r="T358" i="1"/>
  <c r="DF358" i="1"/>
  <c r="CP358" i="1"/>
  <c r="BZ358" i="1"/>
  <c r="BJ358" i="1"/>
  <c r="AT358" i="1"/>
  <c r="AD358" i="1"/>
  <c r="DP358" i="1"/>
  <c r="CZ358" i="1"/>
  <c r="CJ358" i="1"/>
  <c r="BT358" i="1"/>
  <c r="BD358" i="1"/>
  <c r="AN358" i="1"/>
  <c r="X358" i="1"/>
  <c r="DH358" i="1"/>
  <c r="CR358" i="1"/>
  <c r="CB358" i="1"/>
  <c r="BL358" i="1"/>
  <c r="AV358" i="1"/>
  <c r="AF358" i="1"/>
  <c r="P358" i="1"/>
  <c r="D359" i="1"/>
  <c r="CX358" i="1"/>
  <c r="AL358" i="1"/>
  <c r="CH358" i="1"/>
  <c r="V358" i="1"/>
  <c r="DN358" i="1"/>
  <c r="BB358" i="1"/>
  <c r="BR358" i="1"/>
  <c r="DR357" i="1"/>
  <c r="DR358" i="1" l="1"/>
  <c r="DP359" i="1"/>
  <c r="DH359" i="1"/>
  <c r="CZ359" i="1"/>
  <c r="CR359" i="1"/>
  <c r="CJ359" i="1"/>
  <c r="CB359" i="1"/>
  <c r="BT359" i="1"/>
  <c r="BL359" i="1"/>
  <c r="BD359" i="1"/>
  <c r="AV359" i="1"/>
  <c r="AN359" i="1"/>
  <c r="AF359" i="1"/>
  <c r="X359" i="1"/>
  <c r="P359" i="1"/>
  <c r="D360" i="1"/>
  <c r="DJ359" i="1"/>
  <c r="DB359" i="1"/>
  <c r="CT359" i="1"/>
  <c r="CL359" i="1"/>
  <c r="CD359" i="1"/>
  <c r="BV359" i="1"/>
  <c r="BN359" i="1"/>
  <c r="BF359" i="1"/>
  <c r="AX359" i="1"/>
  <c r="AP359" i="1"/>
  <c r="AH359" i="1"/>
  <c r="Z359" i="1"/>
  <c r="R359" i="1"/>
  <c r="DN359" i="1"/>
  <c r="CX359" i="1"/>
  <c r="CH359" i="1"/>
  <c r="BR359" i="1"/>
  <c r="BB359" i="1"/>
  <c r="AL359" i="1"/>
  <c r="V359" i="1"/>
  <c r="DL359" i="1"/>
  <c r="CV359" i="1"/>
  <c r="CF359" i="1"/>
  <c r="BP359" i="1"/>
  <c r="AZ359" i="1"/>
  <c r="AJ359" i="1"/>
  <c r="T359" i="1"/>
  <c r="DD359" i="1"/>
  <c r="CN359" i="1"/>
  <c r="BX359" i="1"/>
  <c r="BH359" i="1"/>
  <c r="AR359" i="1"/>
  <c r="AB359" i="1"/>
  <c r="BZ359" i="1"/>
  <c r="BJ359" i="1"/>
  <c r="CP359" i="1"/>
  <c r="AD359" i="1"/>
  <c r="DF359" i="1"/>
  <c r="AT359" i="1"/>
  <c r="DL360" i="1" l="1"/>
  <c r="DD360" i="1"/>
  <c r="CV360" i="1"/>
  <c r="CN360" i="1"/>
  <c r="CF360" i="1"/>
  <c r="BX360" i="1"/>
  <c r="BP360" i="1"/>
  <c r="BH360" i="1"/>
  <c r="AZ360" i="1"/>
  <c r="AR360" i="1"/>
  <c r="AJ360" i="1"/>
  <c r="AB360" i="1"/>
  <c r="T360" i="1"/>
  <c r="DN360" i="1"/>
  <c r="DF360" i="1"/>
  <c r="CX360" i="1"/>
  <c r="CP360" i="1"/>
  <c r="CH360" i="1"/>
  <c r="BZ360" i="1"/>
  <c r="BR360" i="1"/>
  <c r="BJ360" i="1"/>
  <c r="BB360" i="1"/>
  <c r="AT360" i="1"/>
  <c r="AL360" i="1"/>
  <c r="AD360" i="1"/>
  <c r="V360" i="1"/>
  <c r="D361" i="1"/>
  <c r="DH360" i="1"/>
  <c r="CR360" i="1"/>
  <c r="CB360" i="1"/>
  <c r="BL360" i="1"/>
  <c r="AV360" i="1"/>
  <c r="AF360" i="1"/>
  <c r="P360" i="1"/>
  <c r="DB360" i="1"/>
  <c r="CL360" i="1"/>
  <c r="BV360" i="1"/>
  <c r="BF360" i="1"/>
  <c r="AP360" i="1"/>
  <c r="Z360" i="1"/>
  <c r="DJ360" i="1"/>
  <c r="CT360" i="1"/>
  <c r="CD360" i="1"/>
  <c r="BN360" i="1"/>
  <c r="AX360" i="1"/>
  <c r="AH360" i="1"/>
  <c r="R360" i="1"/>
  <c r="DP360" i="1"/>
  <c r="BD360" i="1"/>
  <c r="CZ360" i="1"/>
  <c r="AN360" i="1"/>
  <c r="BT360" i="1"/>
  <c r="CJ360" i="1"/>
  <c r="X360" i="1"/>
  <c r="DR359" i="1"/>
  <c r="D362" i="1" l="1"/>
  <c r="DP361" i="1"/>
  <c r="DH361" i="1"/>
  <c r="CZ361" i="1"/>
  <c r="CR361" i="1"/>
  <c r="CJ361" i="1"/>
  <c r="CB361" i="1"/>
  <c r="BT361" i="1"/>
  <c r="BL361" i="1"/>
  <c r="DF361" i="1"/>
  <c r="CV361" i="1"/>
  <c r="CL361" i="1"/>
  <c r="BZ361" i="1"/>
  <c r="BP361" i="1"/>
  <c r="BF361" i="1"/>
  <c r="AX361" i="1"/>
  <c r="AP361" i="1"/>
  <c r="AH361" i="1"/>
  <c r="Z361" i="1"/>
  <c r="R361" i="1"/>
  <c r="DJ361" i="1"/>
  <c r="CX361" i="1"/>
  <c r="CN361" i="1"/>
  <c r="CD361" i="1"/>
  <c r="BR361" i="1"/>
  <c r="BH361" i="1"/>
  <c r="AZ361" i="1"/>
  <c r="AR361" i="1"/>
  <c r="AJ361" i="1"/>
  <c r="AB361" i="1"/>
  <c r="T361" i="1"/>
  <c r="DB361" i="1"/>
  <c r="CF361" i="1"/>
  <c r="BJ361" i="1"/>
  <c r="AT361" i="1"/>
  <c r="AD361" i="1"/>
  <c r="DN361" i="1"/>
  <c r="CT361" i="1"/>
  <c r="BX361" i="1"/>
  <c r="BD361" i="1"/>
  <c r="AN361" i="1"/>
  <c r="X361" i="1"/>
  <c r="DD361" i="1"/>
  <c r="CH361" i="1"/>
  <c r="BN361" i="1"/>
  <c r="AV361" i="1"/>
  <c r="AF361" i="1"/>
  <c r="P361" i="1"/>
  <c r="BB361" i="1"/>
  <c r="DL361" i="1"/>
  <c r="AL361" i="1"/>
  <c r="BV361" i="1"/>
  <c r="V361" i="1"/>
  <c r="CP361" i="1"/>
  <c r="DR360" i="1"/>
  <c r="DR361" i="1" l="1"/>
  <c r="DN362" i="1"/>
  <c r="DF362" i="1"/>
  <c r="CX362" i="1"/>
  <c r="CP362" i="1"/>
  <c r="CH362" i="1"/>
  <c r="BZ362" i="1"/>
  <c r="BR362" i="1"/>
  <c r="BJ362" i="1"/>
  <c r="BB362" i="1"/>
  <c r="AT362" i="1"/>
  <c r="AL362" i="1"/>
  <c r="AD362" i="1"/>
  <c r="V362" i="1"/>
  <c r="DJ362" i="1"/>
  <c r="CZ362" i="1"/>
  <c r="CN362" i="1"/>
  <c r="CD362" i="1"/>
  <c r="BT362" i="1"/>
  <c r="BH362" i="1"/>
  <c r="AX362" i="1"/>
  <c r="AN362" i="1"/>
  <c r="AB362" i="1"/>
  <c r="R362" i="1"/>
  <c r="DL362" i="1"/>
  <c r="DB362" i="1"/>
  <c r="CR362" i="1"/>
  <c r="CF362" i="1"/>
  <c r="BV362" i="1"/>
  <c r="BL362" i="1"/>
  <c r="AZ362" i="1"/>
  <c r="AP362" i="1"/>
  <c r="AF362" i="1"/>
  <c r="T362" i="1"/>
  <c r="DH362" i="1"/>
  <c r="CL362" i="1"/>
  <c r="BP362" i="1"/>
  <c r="AV362" i="1"/>
  <c r="Z362" i="1"/>
  <c r="D363" i="1"/>
  <c r="DD362" i="1"/>
  <c r="CJ362" i="1"/>
  <c r="BN362" i="1"/>
  <c r="AR362" i="1"/>
  <c r="X362" i="1"/>
  <c r="DP362" i="1"/>
  <c r="CT362" i="1"/>
  <c r="BX362" i="1"/>
  <c r="BD362" i="1"/>
  <c r="AH362" i="1"/>
  <c r="BF362" i="1"/>
  <c r="AJ362" i="1"/>
  <c r="CB362" i="1"/>
  <c r="P362" i="1"/>
  <c r="CV362" i="1"/>
  <c r="DR362" i="1" l="1"/>
  <c r="DJ363" i="1"/>
  <c r="DJ354" i="1" s="1"/>
  <c r="DJ364" i="1" s="1"/>
  <c r="DB363" i="1"/>
  <c r="DB354" i="1" s="1"/>
  <c r="DB364" i="1" s="1"/>
  <c r="CT363" i="1"/>
  <c r="CT354" i="1" s="1"/>
  <c r="CT364" i="1" s="1"/>
  <c r="CL363" i="1"/>
  <c r="CL354" i="1" s="1"/>
  <c r="CL364" i="1" s="1"/>
  <c r="CD363" i="1"/>
  <c r="CD354" i="1" s="1"/>
  <c r="CD364" i="1" s="1"/>
  <c r="BV363" i="1"/>
  <c r="BV354" i="1" s="1"/>
  <c r="BV364" i="1" s="1"/>
  <c r="BN363" i="1"/>
  <c r="BN354" i="1" s="1"/>
  <c r="BN364" i="1" s="1"/>
  <c r="BF363" i="1"/>
  <c r="BF354" i="1" s="1"/>
  <c r="BF364" i="1" s="1"/>
  <c r="AX363" i="1"/>
  <c r="AX354" i="1" s="1"/>
  <c r="AX364" i="1" s="1"/>
  <c r="AP363" i="1"/>
  <c r="AP354" i="1" s="1"/>
  <c r="AP364" i="1" s="1"/>
  <c r="AH363" i="1"/>
  <c r="AH354" i="1" s="1"/>
  <c r="AH364" i="1" s="1"/>
  <c r="Z363" i="1"/>
  <c r="Z354" i="1" s="1"/>
  <c r="Z364" i="1" s="1"/>
  <c r="R363" i="1"/>
  <c r="R354" i="1" s="1"/>
  <c r="R364" i="1" s="1"/>
  <c r="DL363" i="1"/>
  <c r="DL354" i="1" s="1"/>
  <c r="DL364" i="1" s="1"/>
  <c r="CZ363" i="1"/>
  <c r="CZ354" i="1" s="1"/>
  <c r="CZ364" i="1" s="1"/>
  <c r="CP363" i="1"/>
  <c r="CP354" i="1" s="1"/>
  <c r="CP364" i="1" s="1"/>
  <c r="CF363" i="1"/>
  <c r="CF354" i="1" s="1"/>
  <c r="CF364" i="1" s="1"/>
  <c r="BT363" i="1"/>
  <c r="BT354" i="1" s="1"/>
  <c r="BT364" i="1" s="1"/>
  <c r="BJ363" i="1"/>
  <c r="BJ354" i="1" s="1"/>
  <c r="BJ364" i="1" s="1"/>
  <c r="AZ363" i="1"/>
  <c r="AZ354" i="1" s="1"/>
  <c r="AZ364" i="1" s="1"/>
  <c r="AN363" i="1"/>
  <c r="AN354" i="1" s="1"/>
  <c r="AN364" i="1" s="1"/>
  <c r="AD363" i="1"/>
  <c r="AD354" i="1" s="1"/>
  <c r="AD364" i="1" s="1"/>
  <c r="T363" i="1"/>
  <c r="T354" i="1" s="1"/>
  <c r="T364" i="1" s="1"/>
  <c r="DN363" i="1"/>
  <c r="DN354" i="1" s="1"/>
  <c r="DN364" i="1" s="1"/>
  <c r="DD363" i="1"/>
  <c r="DD354" i="1" s="1"/>
  <c r="DD364" i="1" s="1"/>
  <c r="CR363" i="1"/>
  <c r="CR354" i="1" s="1"/>
  <c r="CR364" i="1" s="1"/>
  <c r="CH363" i="1"/>
  <c r="CH354" i="1" s="1"/>
  <c r="CH364" i="1" s="1"/>
  <c r="BX363" i="1"/>
  <c r="BX354" i="1" s="1"/>
  <c r="BX364" i="1" s="1"/>
  <c r="BL363" i="1"/>
  <c r="BL354" i="1" s="1"/>
  <c r="BL364" i="1" s="1"/>
  <c r="BB363" i="1"/>
  <c r="BB354" i="1" s="1"/>
  <c r="BB364" i="1" s="1"/>
  <c r="AR363" i="1"/>
  <c r="AR354" i="1" s="1"/>
  <c r="AR364" i="1" s="1"/>
  <c r="AF363" i="1"/>
  <c r="AF354" i="1" s="1"/>
  <c r="AF364" i="1" s="1"/>
  <c r="V363" i="1"/>
  <c r="V354" i="1" s="1"/>
  <c r="V364" i="1" s="1"/>
  <c r="CX363" i="1"/>
  <c r="CX354" i="1" s="1"/>
  <c r="CX364" i="1" s="1"/>
  <c r="CB363" i="1"/>
  <c r="CB354" i="1" s="1"/>
  <c r="CB364" i="1" s="1"/>
  <c r="BH363" i="1"/>
  <c r="BH354" i="1" s="1"/>
  <c r="BH364" i="1" s="1"/>
  <c r="AL363" i="1"/>
  <c r="AL354" i="1" s="1"/>
  <c r="AL364" i="1" s="1"/>
  <c r="P363" i="1"/>
  <c r="DP363" i="1"/>
  <c r="DP354" i="1" s="1"/>
  <c r="DP364" i="1" s="1"/>
  <c r="CV363" i="1"/>
  <c r="CV354" i="1" s="1"/>
  <c r="CV364" i="1" s="1"/>
  <c r="BZ363" i="1"/>
  <c r="BZ354" i="1" s="1"/>
  <c r="BZ364" i="1" s="1"/>
  <c r="BD363" i="1"/>
  <c r="BD354" i="1" s="1"/>
  <c r="BD364" i="1" s="1"/>
  <c r="AJ363" i="1"/>
  <c r="AJ354" i="1" s="1"/>
  <c r="AJ364" i="1" s="1"/>
  <c r="DF363" i="1"/>
  <c r="DF354" i="1" s="1"/>
  <c r="DF364" i="1" s="1"/>
  <c r="CJ363" i="1"/>
  <c r="CJ354" i="1" s="1"/>
  <c r="CJ364" i="1" s="1"/>
  <c r="BP363" i="1"/>
  <c r="BP354" i="1" s="1"/>
  <c r="BP364" i="1" s="1"/>
  <c r="AT363" i="1"/>
  <c r="AT354" i="1" s="1"/>
  <c r="AT364" i="1" s="1"/>
  <c r="X363" i="1"/>
  <c r="X354" i="1" s="1"/>
  <c r="X364" i="1" s="1"/>
  <c r="DH363" i="1"/>
  <c r="DH354" i="1" s="1"/>
  <c r="DH364" i="1" s="1"/>
  <c r="AB363" i="1"/>
  <c r="AB354" i="1" s="1"/>
  <c r="AB364" i="1" s="1"/>
  <c r="CN363" i="1"/>
  <c r="CN354" i="1" s="1"/>
  <c r="CN364" i="1" s="1"/>
  <c r="AV363" i="1"/>
  <c r="AV354" i="1" s="1"/>
  <c r="AV364" i="1" s="1"/>
  <c r="BR363" i="1"/>
  <c r="BR354" i="1" s="1"/>
  <c r="BR364" i="1" s="1"/>
  <c r="DR363" i="1" l="1"/>
  <c r="DR354" i="1" s="1"/>
  <c r="DR364" i="1" s="1"/>
  <c r="P354" i="1"/>
  <c r="P364" i="1" s="1"/>
</calcChain>
</file>

<file path=xl/sharedStrings.xml><?xml version="1.0" encoding="utf-8"?>
<sst xmlns="http://schemas.openxmlformats.org/spreadsheetml/2006/main" count="642" uniqueCount="500">
  <si>
    <t>Объемы  медицинской помощи в условиях круглосуточного стационара на 2017 год в разрезе клинико-профильных / клинико-статистических групп заболеваний</t>
  </si>
  <si>
    <t>Код  профиля</t>
  </si>
  <si>
    <t>Код КСГ 2017</t>
  </si>
  <si>
    <t>КПГ / КСГ</t>
  </si>
  <si>
    <t>базовая ставка на 2017 5 мес.</t>
  </si>
  <si>
    <t>базовая ставка на 2017 4 мес.</t>
  </si>
  <si>
    <t>базовая ставка на 2017 3 мес.</t>
  </si>
  <si>
    <t>КЗ (коэффициент относительной затратоемкости)</t>
  </si>
  <si>
    <t>КУ (управленческий коэффициент) с 01.01.17</t>
  </si>
  <si>
    <t>КУ (управленческий коэффициент) с 01.06.17</t>
  </si>
  <si>
    <t>КУ (управленческий коэффициент) с 01.10.17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</si>
  <si>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</si>
  <si>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</si>
  <si>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</si>
  <si>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</si>
  <si>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</si>
  <si>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</si>
  <si>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</si>
  <si>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</si>
  <si>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</si>
  <si>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</si>
  <si>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</si>
  <si>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</si>
  <si>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</si>
  <si>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</si>
  <si>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</si>
  <si>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</si>
  <si>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 июнь</t>
  </si>
  <si>
    <t>КГБУЗ "Городской онкологический диспансер" МЗ ХК</t>
  </si>
  <si>
    <t>КГБУЗ "Детский клинический центр медицинской реабилитации "Амурский"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</si>
  <si>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</si>
  <si>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</si>
  <si>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</si>
  <si>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</si>
  <si>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</si>
  <si>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</si>
  <si>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</si>
  <si>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</si>
  <si>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</si>
  <si>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</si>
  <si>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</si>
  <si>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</si>
  <si>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</si>
  <si>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Санаторий "Анненские Воды" МЗ ХК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</si>
  <si>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</si>
  <si>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</si>
  <si>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</si>
  <si>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</si>
  <si>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</si>
  <si>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</si>
  <si>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</si>
  <si>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</si>
  <si>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</si>
  <si>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</si>
  <si>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</si>
  <si>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</si>
  <si>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</si>
  <si>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</si>
  <si>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</si>
  <si>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</si>
  <si>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</si>
  <si>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</si>
  <si>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</si>
  <si>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</si>
  <si>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</si>
  <si>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</si>
  <si>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с 01.01.2017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</si>
  <si>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</si>
  <si>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</si>
  <si>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</si>
  <si>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</si>
  <si>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</si>
  <si>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</si>
  <si>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</si>
  <si>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</si>
  <si>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</si>
  <si>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</si>
  <si>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</si>
  <si>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</si>
  <si>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</si>
  <si>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</si>
  <si>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</si>
  <si>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</si>
  <si>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</si>
  <si>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</si>
  <si>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</si>
  <si>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</si>
  <si>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</si>
  <si>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</si>
  <si>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</si>
  <si>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</si>
  <si>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</si>
  <si>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</si>
  <si>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</si>
  <si>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</si>
  <si>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</si>
  <si>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</si>
  <si>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</si>
  <si>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</si>
  <si>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</si>
  <si>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</si>
  <si>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</si>
  <si>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</si>
  <si>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</si>
  <si>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</si>
  <si>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</si>
  <si>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</si>
  <si>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</si>
  <si>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</si>
  <si>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</si>
  <si>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</si>
  <si>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</si>
  <si>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</si>
  <si>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</si>
  <si>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</si>
  <si>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</si>
  <si>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</si>
  <si>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</si>
  <si>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</si>
  <si>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</si>
  <si>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</si>
  <si>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</si>
  <si>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</si>
  <si>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</si>
  <si>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</si>
  <si>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</si>
  <si>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</si>
  <si>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</si>
  <si>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</si>
  <si>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</si>
  <si>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</si>
  <si>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</si>
  <si>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</si>
  <si>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</si>
  <si>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</si>
  <si>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</si>
  <si>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</si>
  <si>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</si>
  <si>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</si>
  <si>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</si>
  <si>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</si>
  <si>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01.01.2017</t>
  </si>
  <si>
    <t>КУСмо c 01.06.2017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</si>
  <si>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</si>
  <si>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</si>
  <si>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</si>
  <si>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</si>
  <si>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</si>
  <si>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</si>
  <si>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</si>
  <si>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</si>
  <si>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</si>
  <si>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</si>
  <si>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</si>
  <si>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</si>
  <si>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</si>
  <si>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</si>
  <si>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</si>
  <si>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</si>
  <si>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</si>
  <si>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</si>
  <si>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</si>
  <si>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</si>
  <si>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</si>
  <si>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</si>
  <si>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</si>
  <si>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</si>
  <si>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</si>
  <si>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</si>
  <si>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</si>
  <si>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</si>
  <si>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</si>
  <si>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</si>
  <si>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</si>
  <si>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</si>
  <si>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</si>
  <si>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</si>
  <si>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</si>
  <si>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</si>
  <si>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</si>
  <si>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</si>
  <si>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</si>
  <si>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</si>
  <si>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</si>
  <si>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</si>
  <si>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</si>
  <si>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</si>
  <si>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</si>
  <si>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</si>
  <si>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</si>
  <si>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</si>
  <si>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</si>
  <si>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</si>
  <si>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</si>
  <si>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</si>
  <si>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</si>
  <si>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</si>
  <si>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</si>
  <si>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</si>
  <si>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</si>
  <si>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</si>
  <si>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</si>
  <si>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</si>
  <si>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</si>
  <si>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</si>
  <si>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</si>
  <si>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</si>
  <si>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</si>
  <si>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</si>
  <si>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</si>
  <si>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</si>
  <si>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</si>
  <si>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</si>
  <si>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</si>
  <si>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</si>
  <si>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</si>
  <si>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</si>
  <si>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</si>
  <si>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</si>
  <si>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</si>
  <si>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</si>
  <si>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</si>
  <si>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</si>
  <si>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</si>
  <si>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</si>
  <si>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</si>
  <si>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</si>
  <si>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</si>
  <si>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</si>
  <si>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</si>
  <si>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</si>
  <si>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</si>
  <si>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</si>
  <si>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</si>
  <si>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</si>
  <si>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</si>
  <si>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</si>
  <si>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</si>
  <si>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</si>
  <si>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</si>
  <si>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</si>
  <si>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</si>
  <si>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</si>
  <si>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</si>
  <si>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</si>
  <si>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</si>
  <si>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</si>
  <si>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</si>
  <si>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</si>
  <si>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</si>
  <si>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</si>
  <si>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</si>
  <si>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</si>
  <si>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</si>
  <si>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</si>
  <si>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</si>
  <si>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</si>
  <si>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</si>
  <si>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</si>
  <si>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</si>
  <si>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</si>
  <si>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</si>
  <si>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</si>
  <si>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</si>
  <si>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</si>
  <si>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</si>
  <si>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</si>
  <si>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</si>
  <si>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</si>
  <si>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</si>
  <si>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</si>
  <si>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</si>
  <si>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</si>
  <si>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</si>
  <si>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</si>
  <si>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</si>
  <si>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</si>
  <si>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</si>
  <si>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</si>
  <si>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</si>
  <si>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</si>
  <si>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</si>
  <si>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</si>
  <si>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</si>
  <si>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</si>
  <si>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</si>
  <si>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</si>
  <si>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</si>
  <si>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</si>
  <si>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</si>
  <si>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</si>
  <si>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</si>
  <si>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</si>
  <si>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</si>
  <si>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</si>
  <si>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</si>
  <si>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</si>
  <si>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</si>
  <si>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</si>
  <si>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</si>
  <si>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</si>
  <si>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</si>
  <si>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</si>
  <si>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</si>
  <si>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</si>
  <si>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</si>
  <si>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</si>
  <si>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</si>
  <si>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</si>
  <si>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</si>
  <si>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</si>
  <si>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</si>
  <si>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</si>
  <si>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</si>
  <si>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</si>
  <si>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</si>
  <si>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</si>
  <si>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</si>
  <si>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</si>
  <si>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</si>
  <si>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</si>
  <si>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</si>
  <si>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</si>
  <si>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</si>
  <si>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</si>
  <si>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</si>
  <si>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</si>
  <si>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</si>
  <si>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</si>
  <si>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</si>
  <si>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</si>
  <si>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</si>
  <si>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</si>
  <si>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</si>
  <si>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</si>
  <si>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</si>
  <si>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</si>
  <si>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</si>
  <si>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</si>
  <si>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</si>
  <si>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</si>
  <si>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</si>
  <si>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</si>
  <si>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</si>
  <si>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</si>
  <si>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</si>
  <si>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</si>
  <si>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</si>
  <si>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</si>
  <si>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</si>
  <si>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</si>
  <si>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</si>
  <si>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</si>
  <si>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</si>
  <si>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</si>
  <si>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</si>
  <si>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</si>
  <si>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</si>
  <si>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</si>
  <si>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</si>
  <si>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</si>
  <si>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</si>
  <si>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</si>
  <si>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</si>
  <si>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</si>
  <si>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</si>
  <si>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</si>
  <si>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</si>
  <si>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</si>
  <si>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</si>
  <si>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</si>
  <si>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</si>
  <si>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</si>
  <si>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</si>
  <si>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</si>
  <si>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</si>
  <si>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</si>
  <si>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</si>
  <si>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</si>
  <si>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</si>
  <si>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</si>
  <si>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</si>
  <si>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</si>
  <si>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</si>
  <si>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</si>
  <si>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</si>
  <si>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</si>
  <si>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</si>
  <si>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</si>
  <si>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</si>
  <si>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</si>
  <si>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</si>
  <si>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</si>
  <si>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</si>
  <si>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</si>
  <si>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</si>
  <si>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</si>
  <si>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</si>
  <si>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</si>
  <si>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</si>
  <si>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</si>
  <si>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</si>
  <si>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</si>
  <si>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</si>
  <si>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</si>
  <si>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</si>
  <si>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</si>
  <si>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</si>
  <si>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</si>
  <si>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</si>
  <si>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</si>
  <si>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</si>
  <si>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</si>
  <si>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</si>
  <si>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</si>
  <si>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</si>
  <si>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</si>
  <si>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</si>
  <si>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</si>
  <si>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</si>
  <si>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</si>
  <si>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</si>
  <si>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</si>
  <si>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</si>
  <si>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</si>
  <si>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</si>
  <si>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</si>
  <si>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</si>
  <si>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</si>
  <si>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</si>
  <si>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</si>
  <si>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</si>
  <si>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</si>
  <si>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</si>
  <si>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</si>
  <si>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</si>
  <si>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</si>
  <si>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</si>
  <si>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</si>
  <si>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</si>
  <si>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</si>
  <si>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</si>
  <si>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</si>
  <si>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</si>
  <si>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</si>
  <si>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</si>
  <si>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</si>
  <si>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</si>
  <si>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</si>
  <si>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</si>
  <si>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</si>
  <si>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</si>
  <si>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</si>
  <si>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</si>
  <si>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</si>
  <si>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</si>
  <si>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</si>
  <si>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</si>
  <si>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</si>
  <si>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</si>
  <si>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</si>
  <si>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</si>
  <si>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</si>
  <si>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</si>
  <si>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</si>
  <si>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</si>
  <si>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</si>
  <si>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</si>
  <si>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</si>
  <si>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</si>
  <si>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</si>
  <si>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</si>
  <si>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</si>
  <si>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</si>
  <si>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</si>
  <si>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</si>
  <si>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</si>
  <si>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</si>
  <si>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</si>
  <si>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</si>
  <si>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</si>
  <si>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</si>
  <si>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</si>
  <si>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</si>
  <si>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</si>
  <si>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</si>
  <si>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</si>
  <si>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</si>
  <si>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</si>
  <si>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</si>
  <si>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</si>
  <si>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</si>
  <si>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</si>
  <si>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</si>
  <si>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</si>
  <si>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</si>
  <si>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Приложение № 4</t>
  </si>
  <si>
    <t>Кусмо с 01.10.2017</t>
  </si>
  <si>
    <t>к Решению Комиссии по разработке ТП ОМС от 28.11.2017  № 10</t>
  </si>
  <si>
    <t>28.11.2017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</si>
</sst>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"/>
    <numFmt numFmtId="168" formatCode="#,##0.00_ ;\-#,##0.00\ "/>
    <numFmt numFmtId="169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2"/>
      <charset val="204"/>
    </font>
    <font>
      <b/>
      <i/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3" fillId="0" borderId="0"/>
    <xf numFmtId="0" fontId="22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5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/>
    <xf numFmtId="49" fontId="10" fillId="0" borderId="2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6" fillId="0" borderId="3" xfId="0" applyFont="1" applyFill="1" applyBorder="1"/>
    <xf numFmtId="0" fontId="7" fillId="0" borderId="4" xfId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/>
    </xf>
    <xf numFmtId="0" fontId="4" fillId="0" borderId="3" xfId="0" applyFont="1" applyFill="1" applyBorder="1"/>
    <xf numFmtId="0" fontId="15" fillId="0" borderId="9" xfId="0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41" fontId="10" fillId="0" borderId="6" xfId="1" applyNumberFormat="1" applyFont="1" applyFill="1" applyBorder="1" applyAlignment="1">
      <alignment horizontal="center" vertical="center" wrapText="1"/>
    </xf>
    <xf numFmtId="41" fontId="10" fillId="0" borderId="6" xfId="1" applyNumberFormat="1" applyFont="1" applyFill="1" applyBorder="1" applyAlignment="1">
      <alignment horizontal="right" vertical="center" wrapText="1"/>
    </xf>
    <xf numFmtId="165" fontId="16" fillId="0" borderId="3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6" fillId="0" borderId="4" xfId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1" fontId="8" fillId="0" borderId="6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center" vertical="center" wrapText="1"/>
    </xf>
    <xf numFmtId="165" fontId="17" fillId="0" borderId="3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vertical="center" wrapText="1"/>
    </xf>
    <xf numFmtId="4" fontId="16" fillId="0" borderId="3" xfId="0" applyNumberFormat="1" applyFont="1" applyFill="1" applyBorder="1"/>
    <xf numFmtId="41" fontId="8" fillId="0" borderId="6" xfId="1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Alignment="1">
      <alignment horizontal="center"/>
    </xf>
    <xf numFmtId="166" fontId="14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41" fontId="19" fillId="0" borderId="6" xfId="1" applyNumberFormat="1" applyFont="1" applyFill="1" applyBorder="1" applyAlignment="1">
      <alignment horizontal="right" vertical="center" wrapText="1"/>
    </xf>
    <xf numFmtId="0" fontId="17" fillId="0" borderId="3" xfId="1" applyFont="1" applyFill="1" applyBorder="1" applyAlignment="1">
      <alignment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165" fontId="17" fillId="0" borderId="3" xfId="1" applyNumberFormat="1" applyFont="1" applyFill="1" applyBorder="1" applyAlignment="1">
      <alignment horizontal="center"/>
    </xf>
    <xf numFmtId="168" fontId="17" fillId="0" borderId="3" xfId="1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wrapText="1"/>
    </xf>
    <xf numFmtId="0" fontId="5" fillId="0" borderId="1" xfId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21" fillId="0" borderId="0" xfId="0" applyFont="1" applyFill="1" applyBorder="1"/>
    <xf numFmtId="0" fontId="6" fillId="0" borderId="0" xfId="1" applyFont="1" applyFill="1" applyBorder="1" applyAlignment="1">
      <alignment horizontal="center" vertical="center"/>
    </xf>
    <xf numFmtId="2" fontId="25" fillId="0" borderId="4" xfId="0" applyNumberFormat="1" applyFont="1" applyFill="1" applyBorder="1" applyAlignment="1">
      <alignment horizontal="center" vertical="center" wrapText="1"/>
    </xf>
    <xf numFmtId="166" fontId="7" fillId="0" borderId="4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4" fontId="2" fillId="0" borderId="0" xfId="0" applyNumberFormat="1" applyFont="1" applyFill="1"/>
    <xf numFmtId="0" fontId="2" fillId="2" borderId="3" xfId="0" applyFont="1" applyFill="1" applyBorder="1"/>
    <xf numFmtId="0" fontId="6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vertical="center" wrapText="1"/>
    </xf>
    <xf numFmtId="164" fontId="7" fillId="2" borderId="8" xfId="1" applyNumberFormat="1" applyFont="1" applyFill="1" applyBorder="1" applyAlignment="1">
      <alignment horizontal="center" vertical="center" wrapText="1"/>
    </xf>
    <xf numFmtId="164" fontId="7" fillId="2" borderId="8" xfId="1" applyNumberFormat="1" applyFont="1" applyFill="1" applyBorder="1" applyAlignment="1">
      <alignment vertical="center" wrapText="1"/>
    </xf>
    <xf numFmtId="164" fontId="7" fillId="2" borderId="9" xfId="1" applyNumberFormat="1" applyFont="1" applyFill="1" applyBorder="1" applyAlignment="1">
      <alignment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165" fontId="7" fillId="2" borderId="3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8" fillId="2" borderId="9" xfId="1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165" fontId="17" fillId="2" borderId="3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center" vertical="center" wrapText="1"/>
    </xf>
    <xf numFmtId="167" fontId="7" fillId="2" borderId="4" xfId="1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4" fontId="20" fillId="0" borderId="6" xfId="0" applyNumberFormat="1" applyFont="1" applyFill="1" applyBorder="1" applyAlignment="1">
      <alignment horizontal="center"/>
    </xf>
    <xf numFmtId="14" fontId="20" fillId="0" borderId="4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164" fontId="11" fillId="0" borderId="8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4" xfId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R365"/>
  <sheetViews>
    <sheetView tabSelected="1" view="pageBreakPreview" zoomScale="90" zoomScaleNormal="80" zoomScaleSheetLayoutView="90" workbookViewId="0">
      <pane xSplit="14" ySplit="12" topLeftCell="DF363" activePane="bottomRight" state="frozen"/>
      <selection activeCell="A3" sqref="A3"/>
      <selection pane="topRight" activeCell="L3" sqref="L3"/>
      <selection pane="bottomLeft" activeCell="A11" sqref="A11"/>
      <selection pane="bottomRight" activeCell="C370" sqref="C370"/>
    </sheetView>
  </sheetViews>
  <sheetFormatPr defaultColWidth="9.140625" defaultRowHeight="15.75" x14ac:dyDescent="0.25"/>
  <cols>
    <col min="1" max="1" width="5" style="7" customWidth="1"/>
    <col min="2" max="2" width="10" style="7" customWidth="1"/>
    <col min="3" max="3" width="44.28515625" style="1" customWidth="1"/>
    <col min="4" max="4" width="11.140625" style="1" customWidth="1"/>
    <col min="5" max="6" width="10.85546875" style="1" customWidth="1"/>
    <col min="7" max="7" width="10.140625" style="2" customWidth="1"/>
    <col min="8" max="10" width="8.5703125" style="2" customWidth="1"/>
    <col min="11" max="14" width="4.85546875" style="2" customWidth="1"/>
    <col min="15" max="15" width="13.5703125" style="4" hidden="1" customWidth="1"/>
    <col min="16" max="16" width="16" style="4" hidden="1" customWidth="1"/>
    <col min="17" max="17" width="11.28515625" style="4" hidden="1" customWidth="1"/>
    <col min="18" max="18" width="15.5703125" style="4" hidden="1" customWidth="1"/>
    <col min="19" max="19" width="10.5703125" style="4" customWidth="1"/>
    <col min="20" max="20" width="15.7109375" style="4" customWidth="1"/>
    <col min="21" max="21" width="10.7109375" style="4" hidden="1" customWidth="1"/>
    <col min="22" max="22" width="15.7109375" style="4" hidden="1" customWidth="1"/>
    <col min="23" max="23" width="11.42578125" style="4" hidden="1" customWidth="1"/>
    <col min="24" max="24" width="16.7109375" style="4" hidden="1" customWidth="1"/>
    <col min="25" max="25" width="10.5703125" style="4" hidden="1" customWidth="1"/>
    <col min="26" max="26" width="15.5703125" style="4" hidden="1" customWidth="1"/>
    <col min="27" max="27" width="10.42578125" style="4" customWidth="1"/>
    <col min="28" max="28" width="15.42578125" style="4" customWidth="1"/>
    <col min="29" max="29" width="12.140625" style="4" customWidth="1"/>
    <col min="30" max="30" width="15.5703125" style="4" customWidth="1"/>
    <col min="31" max="31" width="10.5703125" style="63" customWidth="1"/>
    <col min="32" max="32" width="15.28515625" style="4" customWidth="1"/>
    <col min="33" max="33" width="11.28515625" style="7" hidden="1" customWidth="1"/>
    <col min="34" max="34" width="15.42578125" style="7" hidden="1" customWidth="1"/>
    <col min="35" max="35" width="9" style="4" hidden="1" customWidth="1"/>
    <col min="36" max="36" width="16.140625" style="4" hidden="1" customWidth="1"/>
    <col min="37" max="37" width="11.28515625" style="7" hidden="1" customWidth="1"/>
    <col min="38" max="38" width="19" style="7" hidden="1" customWidth="1"/>
    <col min="39" max="39" width="11.85546875" style="4" hidden="1" customWidth="1"/>
    <col min="40" max="40" width="16.85546875" style="4" hidden="1" customWidth="1"/>
    <col min="41" max="41" width="11.140625" style="4" customWidth="1"/>
    <col min="42" max="42" width="15.85546875" style="4" customWidth="1"/>
    <col min="43" max="43" width="11.85546875" style="4" hidden="1" customWidth="1"/>
    <col min="44" max="44" width="16.28515625" style="4" hidden="1" customWidth="1"/>
    <col min="45" max="45" width="12" style="4" hidden="1" customWidth="1"/>
    <col min="46" max="46" width="14.85546875" style="4" hidden="1" customWidth="1"/>
    <col min="47" max="47" width="11.85546875" style="4" hidden="1" customWidth="1"/>
    <col min="48" max="48" width="16.5703125" style="4" hidden="1" customWidth="1"/>
    <col min="49" max="49" width="11.7109375" style="4" hidden="1" customWidth="1"/>
    <col min="50" max="50" width="14.42578125" style="4" hidden="1" customWidth="1"/>
    <col min="51" max="51" width="13.7109375" style="4" hidden="1" customWidth="1"/>
    <col min="52" max="52" width="14.140625" style="4" hidden="1" customWidth="1"/>
    <col min="53" max="53" width="10" style="4" customWidth="1"/>
    <col min="54" max="54" width="13.7109375" style="4" customWidth="1"/>
    <col min="55" max="55" width="11.5703125" style="4" customWidth="1"/>
    <col min="56" max="56" width="14.42578125" style="4" customWidth="1"/>
    <col min="57" max="57" width="12.140625" style="4" customWidth="1"/>
    <col min="58" max="58" width="14.7109375" style="4" customWidth="1"/>
    <col min="59" max="59" width="10.42578125" style="4" customWidth="1"/>
    <col min="60" max="60" width="13.7109375" style="4" customWidth="1"/>
    <col min="61" max="61" width="11.85546875" style="4" hidden="1" customWidth="1"/>
    <col min="62" max="62" width="16.85546875" style="4" hidden="1" customWidth="1"/>
    <col min="63" max="63" width="13.85546875" style="4" customWidth="1"/>
    <col min="64" max="64" width="17" style="4" customWidth="1"/>
    <col min="65" max="65" width="12.42578125" style="4" customWidth="1"/>
    <col min="66" max="66" width="14.5703125" style="4" customWidth="1"/>
    <col min="67" max="67" width="12.140625" style="4" hidden="1" customWidth="1"/>
    <col min="68" max="68" width="15.42578125" style="4" hidden="1" customWidth="1"/>
    <col min="69" max="69" width="11.28515625" style="4" customWidth="1"/>
    <col min="70" max="70" width="16.5703125" style="4" customWidth="1"/>
    <col min="71" max="71" width="11.140625" style="4" hidden="1" customWidth="1"/>
    <col min="72" max="72" width="15.140625" style="4" hidden="1" customWidth="1"/>
    <col min="73" max="73" width="11.28515625" style="4" hidden="1" customWidth="1"/>
    <col min="74" max="74" width="15" style="4" hidden="1" customWidth="1"/>
    <col min="75" max="75" width="12.42578125" style="4" hidden="1" customWidth="1"/>
    <col min="76" max="76" width="13.5703125" style="4" hidden="1" customWidth="1"/>
    <col min="77" max="77" width="11.140625" style="4" customWidth="1"/>
    <col min="78" max="78" width="14.140625" style="4" customWidth="1"/>
    <col min="79" max="79" width="11.85546875" style="4" hidden="1" customWidth="1"/>
    <col min="80" max="80" width="14.7109375" style="4" hidden="1" customWidth="1"/>
    <col min="81" max="81" width="11.28515625" style="4" hidden="1" customWidth="1"/>
    <col min="82" max="82" width="17.140625" style="4" hidden="1" customWidth="1"/>
    <col min="83" max="83" width="11.42578125" style="4" hidden="1" customWidth="1"/>
    <col min="84" max="84" width="15.140625" style="4" hidden="1" customWidth="1"/>
    <col min="85" max="85" width="12" style="4" hidden="1" customWidth="1"/>
    <col min="86" max="86" width="16.140625" style="4" hidden="1" customWidth="1"/>
    <col min="87" max="87" width="11.140625" style="4" customWidth="1"/>
    <col min="88" max="88" width="15.7109375" style="4" customWidth="1"/>
    <col min="89" max="89" width="12.42578125" style="4" customWidth="1"/>
    <col min="90" max="90" width="17.28515625" style="4" customWidth="1"/>
    <col min="91" max="91" width="11.28515625" style="4" customWidth="1"/>
    <col min="92" max="92" width="15.7109375" style="4" customWidth="1"/>
    <col min="93" max="93" width="10.5703125" style="4" customWidth="1"/>
    <col min="94" max="94" width="16.28515625" style="4" customWidth="1"/>
    <col min="95" max="95" width="11.28515625" style="4" hidden="1" customWidth="1"/>
    <col min="96" max="96" width="15.28515625" style="4" hidden="1" customWidth="1"/>
    <col min="97" max="97" width="11.28515625" style="4" hidden="1" customWidth="1"/>
    <col min="98" max="98" width="16.140625" style="4" hidden="1" customWidth="1"/>
    <col min="99" max="99" width="12" style="4" hidden="1" customWidth="1"/>
    <col min="100" max="100" width="16.85546875" style="4" hidden="1" customWidth="1"/>
    <col min="101" max="101" width="11.28515625" style="4" hidden="1" customWidth="1"/>
    <col min="102" max="102" width="15.5703125" style="4" hidden="1" customWidth="1"/>
    <col min="103" max="103" width="9.42578125" style="4" customWidth="1"/>
    <col min="104" max="104" width="16" style="4" customWidth="1"/>
    <col min="105" max="105" width="11.42578125" style="4" customWidth="1"/>
    <col min="106" max="106" width="17.28515625" style="4" customWidth="1"/>
    <col min="107" max="107" width="10.85546875" style="4" hidden="1" customWidth="1"/>
    <col min="108" max="108" width="17" style="4" hidden="1" customWidth="1"/>
    <col min="109" max="109" width="9.28515625" style="4" customWidth="1"/>
    <col min="110" max="110" width="14.28515625" style="4" customWidth="1"/>
    <col min="111" max="111" width="9" style="4" customWidth="1"/>
    <col min="112" max="112" width="17.7109375" style="4" customWidth="1"/>
    <col min="113" max="113" width="11.85546875" style="4" customWidth="1"/>
    <col min="114" max="114" width="17.42578125" style="4" customWidth="1"/>
    <col min="115" max="115" width="9.140625" style="4" customWidth="1"/>
    <col min="116" max="116" width="16.140625" style="4" customWidth="1"/>
    <col min="117" max="117" width="13.5703125" style="4" customWidth="1"/>
    <col min="118" max="118" width="17" style="4" customWidth="1"/>
    <col min="119" max="119" width="11" style="4" hidden="1" customWidth="1"/>
    <col min="120" max="120" width="16.5703125" style="4" hidden="1" customWidth="1"/>
    <col min="121" max="121" width="13.85546875" style="6" hidden="1" customWidth="1"/>
    <col min="122" max="122" width="18.85546875" style="7" hidden="1" customWidth="1"/>
    <col min="123" max="123" width="9.140625" style="7" customWidth="1"/>
    <col min="124" max="124" width="12" style="7" customWidth="1"/>
    <col min="125" max="16384" width="9.140625" style="7"/>
  </cols>
  <sheetData>
    <row r="1" spans="1:122" ht="18.75" customHeight="1" x14ac:dyDescent="0.25">
      <c r="M1" s="3"/>
      <c r="N1" s="3"/>
      <c r="AA1" s="108" t="s">
        <v>496</v>
      </c>
      <c r="AB1" s="108"/>
      <c r="AC1" s="74"/>
      <c r="AD1" s="74"/>
      <c r="AE1" s="74"/>
      <c r="AF1" s="3"/>
      <c r="AG1" s="3"/>
      <c r="AH1" s="3"/>
      <c r="AK1" s="3"/>
      <c r="AL1" s="3"/>
    </row>
    <row r="2" spans="1:122" ht="9.75" customHeight="1" x14ac:dyDescent="0.25">
      <c r="M2" s="8"/>
      <c r="N2" s="8"/>
      <c r="AE2" s="5"/>
      <c r="AF2" s="3"/>
      <c r="AG2" s="3"/>
      <c r="AH2" s="3"/>
      <c r="AK2" s="3"/>
      <c r="AL2" s="3"/>
    </row>
    <row r="3" spans="1:122" ht="40.5" customHeight="1" x14ac:dyDescent="0.25">
      <c r="M3" s="8"/>
      <c r="N3" s="8"/>
      <c r="AA3" s="108" t="s">
        <v>498</v>
      </c>
      <c r="AB3" s="108"/>
      <c r="AC3" s="74"/>
      <c r="AD3" s="74"/>
      <c r="AE3" s="74"/>
      <c r="AF3" s="3"/>
      <c r="AG3" s="3"/>
      <c r="AH3" s="3"/>
      <c r="AI3" s="76"/>
      <c r="AJ3" s="76"/>
      <c r="AK3" s="3"/>
      <c r="AL3" s="3"/>
      <c r="AM3" s="76"/>
      <c r="AN3" s="76"/>
      <c r="AO3" s="74"/>
      <c r="AP3" s="74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</row>
    <row r="4" spans="1:122" s="78" customFormat="1" ht="24" customHeight="1" x14ac:dyDescent="0.25">
      <c r="A4" s="80"/>
      <c r="B4" s="81"/>
      <c r="C4" s="75" t="s">
        <v>0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/>
      <c r="P4" s="10"/>
      <c r="Q4" s="10"/>
      <c r="R4" s="10"/>
      <c r="S4" s="10"/>
      <c r="T4" s="10"/>
      <c r="U4" s="76"/>
      <c r="V4" s="76"/>
      <c r="W4" s="10"/>
      <c r="X4" s="10"/>
      <c r="Y4" s="10"/>
      <c r="Z4" s="10"/>
      <c r="AA4" s="10"/>
      <c r="AB4" s="10"/>
      <c r="AC4" s="10"/>
      <c r="AD4" s="10"/>
      <c r="AE4" s="11"/>
      <c r="AF4" s="10"/>
      <c r="AG4" s="10"/>
      <c r="AH4" s="10"/>
      <c r="AI4" s="79"/>
      <c r="AJ4" s="79"/>
      <c r="AK4" s="10"/>
      <c r="AL4" s="10"/>
      <c r="AM4" s="10"/>
      <c r="AN4" s="10"/>
      <c r="AO4" s="79"/>
      <c r="AP4" s="79"/>
      <c r="AQ4" s="79"/>
      <c r="AR4" s="79"/>
      <c r="AS4" s="79"/>
      <c r="AT4" s="79"/>
      <c r="AU4" s="79"/>
      <c r="AV4" s="79"/>
      <c r="AW4" s="76"/>
      <c r="AX4" s="76"/>
      <c r="AY4" s="76"/>
      <c r="AZ4" s="76"/>
      <c r="BA4" s="79"/>
      <c r="BB4" s="79"/>
      <c r="BC4" s="10"/>
      <c r="BD4" s="10"/>
      <c r="BE4" s="10"/>
      <c r="BF4" s="10"/>
      <c r="BG4" s="10"/>
      <c r="BH4" s="10"/>
      <c r="BI4" s="79"/>
      <c r="BJ4" s="79"/>
      <c r="BK4" s="10"/>
      <c r="BL4" s="10"/>
      <c r="BM4" s="10"/>
      <c r="BN4" s="10"/>
      <c r="BO4" s="79"/>
      <c r="BP4" s="79"/>
      <c r="BQ4" s="79"/>
      <c r="BR4" s="79"/>
      <c r="BS4" s="10"/>
      <c r="BT4" s="10"/>
      <c r="BU4" s="79"/>
      <c r="BV4" s="79"/>
      <c r="BW4" s="79"/>
      <c r="BX4" s="79"/>
      <c r="BY4" s="76"/>
      <c r="BZ4" s="76"/>
      <c r="CA4" s="10"/>
      <c r="CB4" s="10"/>
      <c r="CC4" s="79"/>
      <c r="CD4" s="79"/>
      <c r="CE4" s="10"/>
      <c r="CF4" s="10"/>
      <c r="CG4" s="10"/>
      <c r="CH4" s="10"/>
      <c r="CI4" s="10"/>
      <c r="CJ4" s="10"/>
      <c r="CK4" s="10"/>
      <c r="CL4" s="10"/>
      <c r="CM4" s="79"/>
      <c r="CN4" s="79"/>
      <c r="CO4" s="79"/>
      <c r="CP4" s="79"/>
      <c r="CQ4" s="10"/>
      <c r="CR4" s="10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10"/>
      <c r="DD4" s="10"/>
      <c r="DE4" s="10"/>
      <c r="DF4" s="10"/>
      <c r="DG4" s="79"/>
      <c r="DH4" s="79"/>
      <c r="DI4" s="79"/>
      <c r="DJ4" s="79"/>
      <c r="DK4" s="3"/>
      <c r="DL4" s="3"/>
      <c r="DM4" s="12"/>
      <c r="DN4" s="76"/>
      <c r="DO4" s="76"/>
      <c r="DP4" s="76"/>
      <c r="DQ4" s="77"/>
    </row>
    <row r="5" spans="1:122" s="13" customFormat="1" ht="120" customHeight="1" x14ac:dyDescent="0.25">
      <c r="A5" s="126" t="s">
        <v>1</v>
      </c>
      <c r="B5" s="127" t="s">
        <v>2</v>
      </c>
      <c r="C5" s="129" t="s">
        <v>3</v>
      </c>
      <c r="D5" s="132" t="s">
        <v>4</v>
      </c>
      <c r="E5" s="132" t="s">
        <v>5</v>
      </c>
      <c r="F5" s="132" t="s">
        <v>6</v>
      </c>
      <c r="G5" s="111" t="s">
        <v>7</v>
      </c>
      <c r="H5" s="111" t="s">
        <v>8</v>
      </c>
      <c r="I5" s="111" t="s">
        <v>9</v>
      </c>
      <c r="J5" s="111" t="s">
        <v>10</v>
      </c>
      <c r="K5" s="114" t="s">
        <v>11</v>
      </c>
      <c r="L5" s="115"/>
      <c r="M5" s="115"/>
      <c r="N5" s="115"/>
      <c r="O5" s="109" t="s">
        <v>12</v>
      </c>
      <c r="P5" s="110"/>
      <c r="Q5" s="109" t="s">
        <v>13</v>
      </c>
      <c r="R5" s="110"/>
      <c r="S5" s="109" t="s">
        <v>14</v>
      </c>
      <c r="T5" s="110"/>
      <c r="U5" s="118" t="s">
        <v>15</v>
      </c>
      <c r="V5" s="118"/>
      <c r="W5" s="109" t="s">
        <v>16</v>
      </c>
      <c r="X5" s="110"/>
      <c r="Y5" s="109" t="s">
        <v>17</v>
      </c>
      <c r="Z5" s="110"/>
      <c r="AA5" s="109" t="s">
        <v>18</v>
      </c>
      <c r="AB5" s="110"/>
      <c r="AC5" s="109" t="s">
        <v>19</v>
      </c>
      <c r="AD5" s="110"/>
      <c r="AE5" s="109" t="s">
        <v>20</v>
      </c>
      <c r="AF5" s="110"/>
      <c r="AG5" s="109" t="s">
        <v>21</v>
      </c>
      <c r="AH5" s="110"/>
      <c r="AI5" s="109" t="s">
        <v>22</v>
      </c>
      <c r="AJ5" s="110"/>
      <c r="AK5" s="109" t="s">
        <v>23</v>
      </c>
      <c r="AL5" s="110"/>
      <c r="AM5" s="109" t="s">
        <v>24</v>
      </c>
      <c r="AN5" s="110"/>
      <c r="AO5" s="109" t="s">
        <v>25</v>
      </c>
      <c r="AP5" s="110"/>
      <c r="AQ5" s="109" t="s">
        <v>26</v>
      </c>
      <c r="AR5" s="110"/>
      <c r="AS5" s="109" t="s">
        <v>27</v>
      </c>
      <c r="AT5" s="110"/>
      <c r="AU5" s="109" t="s">
        <v>28</v>
      </c>
      <c r="AV5" s="110"/>
      <c r="AW5" s="118" t="s">
        <v>29</v>
      </c>
      <c r="AX5" s="118"/>
      <c r="AY5" s="118" t="s">
        <v>30</v>
      </c>
      <c r="AZ5" s="118"/>
      <c r="BA5" s="109" t="s">
        <v>31</v>
      </c>
      <c r="BB5" s="110"/>
      <c r="BC5" s="109" t="s">
        <v>32</v>
      </c>
      <c r="BD5" s="110"/>
      <c r="BE5" s="109" t="s">
        <v>33</v>
      </c>
      <c r="BF5" s="110"/>
      <c r="BG5" s="109" t="s">
        <v>34</v>
      </c>
      <c r="BH5" s="110"/>
      <c r="BI5" s="109" t="s">
        <v>35</v>
      </c>
      <c r="BJ5" s="110"/>
      <c r="BK5" s="109" t="s">
        <v>36</v>
      </c>
      <c r="BL5" s="110"/>
      <c r="BM5" s="109" t="s">
        <v>37</v>
      </c>
      <c r="BN5" s="110"/>
      <c r="BO5" s="109" t="s">
        <v>38</v>
      </c>
      <c r="BP5" s="110"/>
      <c r="BQ5" s="109" t="s">
        <v>39</v>
      </c>
      <c r="BR5" s="110"/>
      <c r="BS5" s="109" t="s">
        <v>40</v>
      </c>
      <c r="BT5" s="110"/>
      <c r="BU5" s="109" t="s">
        <v>41</v>
      </c>
      <c r="BV5" s="110"/>
      <c r="BW5" s="109" t="s">
        <v>42</v>
      </c>
      <c r="BX5" s="110"/>
      <c r="BY5" s="118" t="s">
        <v>43</v>
      </c>
      <c r="BZ5" s="118"/>
      <c r="CA5" s="109" t="s">
        <v>44</v>
      </c>
      <c r="CB5" s="110"/>
      <c r="CC5" s="109" t="s">
        <v>45</v>
      </c>
      <c r="CD5" s="110"/>
      <c r="CE5" s="109" t="s">
        <v>46</v>
      </c>
      <c r="CF5" s="110"/>
      <c r="CG5" s="109" t="s">
        <v>47</v>
      </c>
      <c r="CH5" s="110"/>
      <c r="CI5" s="109" t="s">
        <v>48</v>
      </c>
      <c r="CJ5" s="110"/>
      <c r="CK5" s="109" t="s">
        <v>49</v>
      </c>
      <c r="CL5" s="110"/>
      <c r="CM5" s="109" t="s">
        <v>50</v>
      </c>
      <c r="CN5" s="110"/>
      <c r="CO5" s="109" t="s">
        <v>51</v>
      </c>
      <c r="CP5" s="110"/>
      <c r="CQ5" s="109" t="s">
        <v>52</v>
      </c>
      <c r="CR5" s="110"/>
      <c r="CS5" s="109" t="s">
        <v>53</v>
      </c>
      <c r="CT5" s="110"/>
      <c r="CU5" s="109" t="s">
        <v>54</v>
      </c>
      <c r="CV5" s="110"/>
      <c r="CW5" s="109" t="s">
        <v>55</v>
      </c>
      <c r="CX5" s="110"/>
      <c r="CY5" s="109" t="s">
        <v>56</v>
      </c>
      <c r="CZ5" s="110"/>
      <c r="DA5" s="109" t="s">
        <v>57</v>
      </c>
      <c r="DB5" s="110"/>
      <c r="DC5" s="109" t="s">
        <v>58</v>
      </c>
      <c r="DD5" s="110"/>
      <c r="DE5" s="109" t="s">
        <v>59</v>
      </c>
      <c r="DF5" s="110"/>
      <c r="DG5" s="109" t="s">
        <v>60</v>
      </c>
      <c r="DH5" s="110"/>
      <c r="DI5" s="109" t="s">
        <v>61</v>
      </c>
      <c r="DJ5" s="110"/>
      <c r="DK5" s="109" t="s">
        <v>62</v>
      </c>
      <c r="DL5" s="110"/>
      <c r="DM5" s="118" t="s">
        <v>63</v>
      </c>
      <c r="DN5" s="118"/>
      <c r="DO5" s="109" t="s">
        <v>64</v>
      </c>
      <c r="DP5" s="123"/>
      <c r="DQ5" s="118" t="s">
        <v>65</v>
      </c>
      <c r="DR5" s="118"/>
    </row>
    <row r="6" spans="1:122" s="13" customFormat="1" ht="16.5" customHeight="1" x14ac:dyDescent="0.25">
      <c r="A6" s="126"/>
      <c r="B6" s="127"/>
      <c r="C6" s="130"/>
      <c r="D6" s="133"/>
      <c r="E6" s="133"/>
      <c r="F6" s="133"/>
      <c r="G6" s="112"/>
      <c r="H6" s="112"/>
      <c r="I6" s="112"/>
      <c r="J6" s="112"/>
      <c r="K6" s="124" t="s">
        <v>66</v>
      </c>
      <c r="L6" s="125"/>
      <c r="M6" s="125"/>
      <c r="N6" s="125"/>
      <c r="O6" s="119" t="s">
        <v>67</v>
      </c>
      <c r="P6" s="120"/>
      <c r="Q6" s="119" t="s">
        <v>68</v>
      </c>
      <c r="R6" s="120"/>
      <c r="S6" s="119" t="s">
        <v>69</v>
      </c>
      <c r="T6" s="120"/>
      <c r="U6" s="119" t="s">
        <v>70</v>
      </c>
      <c r="V6" s="120"/>
      <c r="W6" s="119" t="s">
        <v>71</v>
      </c>
      <c r="X6" s="120"/>
      <c r="Y6" s="119" t="s">
        <v>72</v>
      </c>
      <c r="Z6" s="120"/>
      <c r="AA6" s="119" t="s">
        <v>73</v>
      </c>
      <c r="AB6" s="120"/>
      <c r="AC6" s="119" t="s">
        <v>74</v>
      </c>
      <c r="AD6" s="120"/>
      <c r="AE6" s="119" t="s">
        <v>75</v>
      </c>
      <c r="AF6" s="120"/>
      <c r="AG6" s="119" t="s">
        <v>76</v>
      </c>
      <c r="AH6" s="120"/>
      <c r="AI6" s="119" t="s">
        <v>77</v>
      </c>
      <c r="AJ6" s="120"/>
      <c r="AK6" s="119" t="s">
        <v>78</v>
      </c>
      <c r="AL6" s="120"/>
      <c r="AM6" s="119" t="s">
        <v>79</v>
      </c>
      <c r="AN6" s="120"/>
      <c r="AO6" s="119" t="s">
        <v>80</v>
      </c>
      <c r="AP6" s="120"/>
      <c r="AQ6" s="119" t="s">
        <v>81</v>
      </c>
      <c r="AR6" s="120"/>
      <c r="AS6" s="119" t="s">
        <v>82</v>
      </c>
      <c r="AT6" s="120"/>
      <c r="AU6" s="119" t="s">
        <v>83</v>
      </c>
      <c r="AV6" s="120"/>
      <c r="AW6" s="119" t="s">
        <v>84</v>
      </c>
      <c r="AX6" s="120"/>
      <c r="AY6" s="119" t="s">
        <v>85</v>
      </c>
      <c r="AZ6" s="120"/>
      <c r="BA6" s="119" t="s">
        <v>86</v>
      </c>
      <c r="BB6" s="120"/>
      <c r="BC6" s="119" t="s">
        <v>87</v>
      </c>
      <c r="BD6" s="120"/>
      <c r="BE6" s="119" t="s">
        <v>88</v>
      </c>
      <c r="BF6" s="120"/>
      <c r="BG6" s="119" t="s">
        <v>89</v>
      </c>
      <c r="BH6" s="120"/>
      <c r="BI6" s="119" t="s">
        <v>90</v>
      </c>
      <c r="BJ6" s="120"/>
      <c r="BK6" s="119" t="s">
        <v>91</v>
      </c>
      <c r="BL6" s="120"/>
      <c r="BM6" s="119" t="s">
        <v>92</v>
      </c>
      <c r="BN6" s="120"/>
      <c r="BO6" s="119" t="s">
        <v>93</v>
      </c>
      <c r="BP6" s="120"/>
      <c r="BQ6" s="119" t="s">
        <v>94</v>
      </c>
      <c r="BR6" s="120"/>
      <c r="BS6" s="119" t="s">
        <v>95</v>
      </c>
      <c r="BT6" s="120"/>
      <c r="BU6" s="119" t="s">
        <v>96</v>
      </c>
      <c r="BV6" s="120"/>
      <c r="BW6" s="119" t="s">
        <v>97</v>
      </c>
      <c r="BX6" s="120"/>
      <c r="BY6" s="119" t="s">
        <v>98</v>
      </c>
      <c r="BZ6" s="120"/>
      <c r="CA6" s="119" t="s">
        <v>99</v>
      </c>
      <c r="CB6" s="120"/>
      <c r="CC6" s="119" t="s">
        <v>100</v>
      </c>
      <c r="CD6" s="120"/>
      <c r="CE6" s="119" t="s">
        <v>101</v>
      </c>
      <c r="CF6" s="120"/>
      <c r="CG6" s="122" t="s">
        <v>102</v>
      </c>
      <c r="CH6" s="120"/>
      <c r="CI6" s="119" t="s">
        <v>103</v>
      </c>
      <c r="CJ6" s="120"/>
      <c r="CK6" s="119" t="s">
        <v>104</v>
      </c>
      <c r="CL6" s="120"/>
      <c r="CM6" s="119" t="s">
        <v>105</v>
      </c>
      <c r="CN6" s="120"/>
      <c r="CO6" s="119" t="s">
        <v>106</v>
      </c>
      <c r="CP6" s="120"/>
      <c r="CQ6" s="119" t="s">
        <v>107</v>
      </c>
      <c r="CR6" s="120"/>
      <c r="CS6" s="119" t="s">
        <v>108</v>
      </c>
      <c r="CT6" s="120"/>
      <c r="CU6" s="119" t="s">
        <v>109</v>
      </c>
      <c r="CV6" s="120"/>
      <c r="CW6" s="119" t="s">
        <v>110</v>
      </c>
      <c r="CX6" s="120"/>
      <c r="CY6" s="119" t="s">
        <v>111</v>
      </c>
      <c r="CZ6" s="120"/>
      <c r="DA6" s="119" t="s">
        <v>112</v>
      </c>
      <c r="DB6" s="120"/>
      <c r="DC6" s="119" t="s">
        <v>113</v>
      </c>
      <c r="DD6" s="120"/>
      <c r="DE6" s="119" t="s">
        <v>114</v>
      </c>
      <c r="DF6" s="120"/>
      <c r="DG6" s="119" t="s">
        <v>115</v>
      </c>
      <c r="DH6" s="120"/>
      <c r="DI6" s="119" t="s">
        <v>116</v>
      </c>
      <c r="DJ6" s="120"/>
      <c r="DK6" s="119" t="s">
        <v>117</v>
      </c>
      <c r="DL6" s="120"/>
      <c r="DM6" s="121" t="s">
        <v>118</v>
      </c>
      <c r="DN6" s="121"/>
      <c r="DO6" s="14"/>
      <c r="DP6" s="14"/>
      <c r="DQ6" s="15"/>
      <c r="DR6" s="16"/>
    </row>
    <row r="7" spans="1:122" s="13" customFormat="1" ht="13.5" customHeight="1" x14ac:dyDescent="0.25">
      <c r="A7" s="126"/>
      <c r="B7" s="127"/>
      <c r="C7" s="130"/>
      <c r="D7" s="133"/>
      <c r="E7" s="133"/>
      <c r="F7" s="133"/>
      <c r="G7" s="112"/>
      <c r="H7" s="112"/>
      <c r="I7" s="112"/>
      <c r="J7" s="112"/>
      <c r="K7" s="116" t="s">
        <v>119</v>
      </c>
      <c r="L7" s="116" t="s">
        <v>120</v>
      </c>
      <c r="M7" s="116" t="s">
        <v>121</v>
      </c>
      <c r="N7" s="116" t="s">
        <v>122</v>
      </c>
      <c r="O7" s="109" t="s">
        <v>123</v>
      </c>
      <c r="P7" s="110"/>
      <c r="Q7" s="109" t="s">
        <v>123</v>
      </c>
      <c r="R7" s="110"/>
      <c r="S7" s="109" t="s">
        <v>123</v>
      </c>
      <c r="T7" s="110"/>
      <c r="U7" s="109" t="s">
        <v>124</v>
      </c>
      <c r="V7" s="110"/>
      <c r="W7" s="109" t="s">
        <v>125</v>
      </c>
      <c r="X7" s="110"/>
      <c r="Y7" s="109" t="s">
        <v>123</v>
      </c>
      <c r="Z7" s="110"/>
      <c r="AA7" s="109" t="s">
        <v>123</v>
      </c>
      <c r="AB7" s="110"/>
      <c r="AC7" s="109" t="s">
        <v>126</v>
      </c>
      <c r="AD7" s="110"/>
      <c r="AE7" s="109" t="s">
        <v>126</v>
      </c>
      <c r="AF7" s="110"/>
      <c r="AG7" s="109" t="s">
        <v>123</v>
      </c>
      <c r="AH7" s="110"/>
      <c r="AI7" s="109" t="s">
        <v>127</v>
      </c>
      <c r="AJ7" s="110"/>
      <c r="AK7" s="109" t="s">
        <v>127</v>
      </c>
      <c r="AL7" s="110"/>
      <c r="AM7" s="109" t="s">
        <v>124</v>
      </c>
      <c r="AN7" s="110"/>
      <c r="AO7" s="109" t="s">
        <v>128</v>
      </c>
      <c r="AP7" s="110"/>
      <c r="AQ7" s="109" t="s">
        <v>129</v>
      </c>
      <c r="AR7" s="110"/>
      <c r="AS7" s="109" t="s">
        <v>128</v>
      </c>
      <c r="AT7" s="110"/>
      <c r="AU7" s="109" t="s">
        <v>124</v>
      </c>
      <c r="AV7" s="110"/>
      <c r="AW7" s="109" t="s">
        <v>129</v>
      </c>
      <c r="AX7" s="110"/>
      <c r="AY7" s="109" t="s">
        <v>129</v>
      </c>
      <c r="AZ7" s="110"/>
      <c r="BA7" s="109" t="s">
        <v>130</v>
      </c>
      <c r="BB7" s="110"/>
      <c r="BC7" s="109" t="s">
        <v>128</v>
      </c>
      <c r="BD7" s="110"/>
      <c r="BE7" s="109" t="s">
        <v>128</v>
      </c>
      <c r="BF7" s="110"/>
      <c r="BG7" s="109" t="s">
        <v>128</v>
      </c>
      <c r="BH7" s="110"/>
      <c r="BI7" s="109" t="s">
        <v>127</v>
      </c>
      <c r="BJ7" s="110"/>
      <c r="BK7" s="109" t="s">
        <v>125</v>
      </c>
      <c r="BL7" s="110"/>
      <c r="BM7" s="109" t="s">
        <v>128</v>
      </c>
      <c r="BN7" s="110"/>
      <c r="BO7" s="109" t="s">
        <v>129</v>
      </c>
      <c r="BP7" s="110"/>
      <c r="BQ7" s="109" t="s">
        <v>131</v>
      </c>
      <c r="BR7" s="110"/>
      <c r="BS7" s="109" t="s">
        <v>129</v>
      </c>
      <c r="BT7" s="110"/>
      <c r="BU7" s="109" t="s">
        <v>132</v>
      </c>
      <c r="BV7" s="110"/>
      <c r="BW7" s="109" t="s">
        <v>129</v>
      </c>
      <c r="BX7" s="110"/>
      <c r="BY7" s="109" t="s">
        <v>127</v>
      </c>
      <c r="BZ7" s="110"/>
      <c r="CA7" s="109" t="s">
        <v>131</v>
      </c>
      <c r="CB7" s="110"/>
      <c r="CC7" s="109" t="s">
        <v>129</v>
      </c>
      <c r="CD7" s="110"/>
      <c r="CE7" s="109" t="s">
        <v>128</v>
      </c>
      <c r="CF7" s="110"/>
      <c r="CG7" s="109" t="s">
        <v>132</v>
      </c>
      <c r="CH7" s="110"/>
      <c r="CI7" s="109" t="s">
        <v>132</v>
      </c>
      <c r="CJ7" s="110"/>
      <c r="CK7" s="109" t="s">
        <v>130</v>
      </c>
      <c r="CL7" s="110"/>
      <c r="CM7" s="109" t="s">
        <v>128</v>
      </c>
      <c r="CN7" s="110"/>
      <c r="CO7" s="109" t="s">
        <v>133</v>
      </c>
      <c r="CP7" s="110"/>
      <c r="CQ7" s="109" t="s">
        <v>131</v>
      </c>
      <c r="CR7" s="110"/>
      <c r="CS7" s="109" t="s">
        <v>134</v>
      </c>
      <c r="CT7" s="110"/>
      <c r="CU7" s="109" t="s">
        <v>134</v>
      </c>
      <c r="CV7" s="110"/>
      <c r="CW7" s="109" t="s">
        <v>134</v>
      </c>
      <c r="CX7" s="110"/>
      <c r="CY7" s="109" t="s">
        <v>134</v>
      </c>
      <c r="CZ7" s="110"/>
      <c r="DA7" s="109" t="s">
        <v>134</v>
      </c>
      <c r="DB7" s="110"/>
      <c r="DC7" s="109" t="s">
        <v>131</v>
      </c>
      <c r="DD7" s="110"/>
      <c r="DE7" s="109" t="s">
        <v>134</v>
      </c>
      <c r="DF7" s="110"/>
      <c r="DG7" s="109" t="s">
        <v>135</v>
      </c>
      <c r="DH7" s="110"/>
      <c r="DI7" s="109" t="s">
        <v>136</v>
      </c>
      <c r="DJ7" s="110"/>
      <c r="DK7" s="109" t="s">
        <v>135</v>
      </c>
      <c r="DL7" s="110"/>
      <c r="DM7" s="118" t="s">
        <v>136</v>
      </c>
      <c r="DN7" s="118"/>
      <c r="DO7" s="65"/>
      <c r="DP7" s="65"/>
      <c r="DQ7" s="15"/>
      <c r="DR7" s="16"/>
    </row>
    <row r="8" spans="1:122" s="20" customFormat="1" ht="34.5" customHeight="1" x14ac:dyDescent="0.2">
      <c r="A8" s="126"/>
      <c r="B8" s="128"/>
      <c r="C8" s="131"/>
      <c r="D8" s="134"/>
      <c r="E8" s="134"/>
      <c r="F8" s="134"/>
      <c r="G8" s="113"/>
      <c r="H8" s="113"/>
      <c r="I8" s="113"/>
      <c r="J8" s="113"/>
      <c r="K8" s="117"/>
      <c r="L8" s="117"/>
      <c r="M8" s="117"/>
      <c r="N8" s="117"/>
      <c r="O8" s="17" t="s">
        <v>137</v>
      </c>
      <c r="P8" s="17" t="s">
        <v>138</v>
      </c>
      <c r="Q8" s="17" t="s">
        <v>139</v>
      </c>
      <c r="R8" s="17" t="s">
        <v>138</v>
      </c>
      <c r="S8" s="17" t="s">
        <v>139</v>
      </c>
      <c r="T8" s="17" t="s">
        <v>138</v>
      </c>
      <c r="U8" s="18" t="s">
        <v>139</v>
      </c>
      <c r="V8" s="18" t="s">
        <v>138</v>
      </c>
      <c r="W8" s="17" t="s">
        <v>139</v>
      </c>
      <c r="X8" s="17" t="s">
        <v>138</v>
      </c>
      <c r="Y8" s="17" t="s">
        <v>139</v>
      </c>
      <c r="Z8" s="17" t="s">
        <v>138</v>
      </c>
      <c r="AA8" s="17" t="s">
        <v>139</v>
      </c>
      <c r="AB8" s="17" t="s">
        <v>138</v>
      </c>
      <c r="AC8" s="17" t="s">
        <v>139</v>
      </c>
      <c r="AD8" s="17" t="s">
        <v>138</v>
      </c>
      <c r="AE8" s="17" t="s">
        <v>139</v>
      </c>
      <c r="AF8" s="17" t="s">
        <v>138</v>
      </c>
      <c r="AG8" s="17" t="s">
        <v>139</v>
      </c>
      <c r="AH8" s="17" t="s">
        <v>138</v>
      </c>
      <c r="AI8" s="17" t="s">
        <v>139</v>
      </c>
      <c r="AJ8" s="17" t="s">
        <v>138</v>
      </c>
      <c r="AK8" s="17" t="s">
        <v>139</v>
      </c>
      <c r="AL8" s="17" t="s">
        <v>138</v>
      </c>
      <c r="AM8" s="17" t="s">
        <v>139</v>
      </c>
      <c r="AN8" s="17" t="s">
        <v>138</v>
      </c>
      <c r="AO8" s="17" t="s">
        <v>139</v>
      </c>
      <c r="AP8" s="17" t="s">
        <v>138</v>
      </c>
      <c r="AQ8" s="17" t="s">
        <v>139</v>
      </c>
      <c r="AR8" s="17" t="s">
        <v>138</v>
      </c>
      <c r="AS8" s="17" t="s">
        <v>139</v>
      </c>
      <c r="AT8" s="17" t="s">
        <v>138</v>
      </c>
      <c r="AU8" s="17" t="s">
        <v>139</v>
      </c>
      <c r="AV8" s="17" t="s">
        <v>138</v>
      </c>
      <c r="AW8" s="18" t="s">
        <v>139</v>
      </c>
      <c r="AX8" s="18" t="s">
        <v>138</v>
      </c>
      <c r="AY8" s="18" t="s">
        <v>139</v>
      </c>
      <c r="AZ8" s="18" t="s">
        <v>138</v>
      </c>
      <c r="BA8" s="17" t="s">
        <v>139</v>
      </c>
      <c r="BB8" s="17" t="s">
        <v>138</v>
      </c>
      <c r="BC8" s="17" t="s">
        <v>139</v>
      </c>
      <c r="BD8" s="17" t="s">
        <v>138</v>
      </c>
      <c r="BE8" s="17" t="s">
        <v>139</v>
      </c>
      <c r="BF8" s="17" t="s">
        <v>138</v>
      </c>
      <c r="BG8" s="17" t="s">
        <v>139</v>
      </c>
      <c r="BH8" s="17" t="s">
        <v>138</v>
      </c>
      <c r="BI8" s="17" t="s">
        <v>139</v>
      </c>
      <c r="BJ8" s="17" t="s">
        <v>138</v>
      </c>
      <c r="BK8" s="17" t="s">
        <v>139</v>
      </c>
      <c r="BL8" s="17" t="s">
        <v>138</v>
      </c>
      <c r="BM8" s="17" t="s">
        <v>139</v>
      </c>
      <c r="BN8" s="17" t="s">
        <v>138</v>
      </c>
      <c r="BO8" s="17" t="s">
        <v>139</v>
      </c>
      <c r="BP8" s="17" t="s">
        <v>138</v>
      </c>
      <c r="BQ8" s="17" t="s">
        <v>139</v>
      </c>
      <c r="BR8" s="17" t="s">
        <v>138</v>
      </c>
      <c r="BS8" s="17" t="s">
        <v>139</v>
      </c>
      <c r="BT8" s="17" t="s">
        <v>138</v>
      </c>
      <c r="BU8" s="17" t="s">
        <v>139</v>
      </c>
      <c r="BV8" s="17" t="s">
        <v>138</v>
      </c>
      <c r="BW8" s="17" t="s">
        <v>139</v>
      </c>
      <c r="BX8" s="17" t="s">
        <v>138</v>
      </c>
      <c r="BY8" s="18" t="s">
        <v>139</v>
      </c>
      <c r="BZ8" s="18" t="s">
        <v>138</v>
      </c>
      <c r="CA8" s="17" t="s">
        <v>139</v>
      </c>
      <c r="CB8" s="17" t="s">
        <v>138</v>
      </c>
      <c r="CC8" s="17" t="s">
        <v>139</v>
      </c>
      <c r="CD8" s="17" t="s">
        <v>138</v>
      </c>
      <c r="CE8" s="17" t="s">
        <v>139</v>
      </c>
      <c r="CF8" s="17" t="s">
        <v>138</v>
      </c>
      <c r="CG8" s="17" t="s">
        <v>139</v>
      </c>
      <c r="CH8" s="17" t="s">
        <v>138</v>
      </c>
      <c r="CI8" s="17" t="s">
        <v>139</v>
      </c>
      <c r="CJ8" s="17" t="s">
        <v>138</v>
      </c>
      <c r="CK8" s="17" t="s">
        <v>140</v>
      </c>
      <c r="CL8" s="17" t="s">
        <v>138</v>
      </c>
      <c r="CM8" s="17" t="s">
        <v>140</v>
      </c>
      <c r="CN8" s="17" t="s">
        <v>138</v>
      </c>
      <c r="CO8" s="17" t="s">
        <v>140</v>
      </c>
      <c r="CP8" s="17" t="s">
        <v>138</v>
      </c>
      <c r="CQ8" s="17" t="s">
        <v>140</v>
      </c>
      <c r="CR8" s="17" t="s">
        <v>138</v>
      </c>
      <c r="CS8" s="17" t="s">
        <v>140</v>
      </c>
      <c r="CT8" s="17" t="s">
        <v>138</v>
      </c>
      <c r="CU8" s="17" t="s">
        <v>140</v>
      </c>
      <c r="CV8" s="17" t="s">
        <v>138</v>
      </c>
      <c r="CW8" s="17" t="s">
        <v>140</v>
      </c>
      <c r="CX8" s="17" t="s">
        <v>138</v>
      </c>
      <c r="CY8" s="17" t="s">
        <v>140</v>
      </c>
      <c r="CZ8" s="17" t="s">
        <v>138</v>
      </c>
      <c r="DA8" s="17" t="s">
        <v>140</v>
      </c>
      <c r="DB8" s="17" t="s">
        <v>138</v>
      </c>
      <c r="DC8" s="17" t="s">
        <v>140</v>
      </c>
      <c r="DD8" s="17" t="s">
        <v>138</v>
      </c>
      <c r="DE8" s="17" t="s">
        <v>140</v>
      </c>
      <c r="DF8" s="17" t="s">
        <v>138</v>
      </c>
      <c r="DG8" s="17" t="s">
        <v>140</v>
      </c>
      <c r="DH8" s="17" t="s">
        <v>138</v>
      </c>
      <c r="DI8" s="17" t="s">
        <v>140</v>
      </c>
      <c r="DJ8" s="17" t="s">
        <v>138</v>
      </c>
      <c r="DK8" s="17" t="s">
        <v>140</v>
      </c>
      <c r="DL8" s="17" t="s">
        <v>138</v>
      </c>
      <c r="DM8" s="18" t="s">
        <v>140</v>
      </c>
      <c r="DN8" s="18" t="s">
        <v>138</v>
      </c>
      <c r="DO8" s="19" t="s">
        <v>139</v>
      </c>
      <c r="DP8" s="17" t="s">
        <v>138</v>
      </c>
      <c r="DQ8" s="19" t="s">
        <v>139</v>
      </c>
      <c r="DR8" s="18" t="s">
        <v>138</v>
      </c>
    </row>
    <row r="9" spans="1:122" s="13" customFormat="1" ht="20.25" customHeight="1" x14ac:dyDescent="0.25">
      <c r="A9" s="21"/>
      <c r="B9" s="32"/>
      <c r="C9" s="22" t="s">
        <v>141</v>
      </c>
      <c r="D9" s="23"/>
      <c r="E9" s="24"/>
      <c r="F9" s="24"/>
      <c r="G9" s="25"/>
      <c r="H9" s="25"/>
      <c r="I9" s="26"/>
      <c r="J9" s="26"/>
      <c r="K9" s="27"/>
      <c r="L9" s="27"/>
      <c r="M9" s="27"/>
      <c r="N9" s="27"/>
      <c r="O9" s="28"/>
      <c r="P9" s="29">
        <v>1.01</v>
      </c>
      <c r="Q9" s="29"/>
      <c r="R9" s="29">
        <v>1.01</v>
      </c>
      <c r="S9" s="29"/>
      <c r="T9" s="29">
        <v>1.01</v>
      </c>
      <c r="U9" s="29"/>
      <c r="V9" s="29">
        <v>0.995</v>
      </c>
      <c r="W9" s="29"/>
      <c r="X9" s="29">
        <v>1.0269999999999999</v>
      </c>
      <c r="Y9" s="29"/>
      <c r="Z9" s="29">
        <v>1.01</v>
      </c>
      <c r="AA9" s="29"/>
      <c r="AB9" s="29">
        <v>1.01</v>
      </c>
      <c r="AC9" s="29"/>
      <c r="AD9" s="29">
        <v>1.25</v>
      </c>
      <c r="AE9" s="29"/>
      <c r="AF9" s="29">
        <v>1.25</v>
      </c>
      <c r="AG9" s="29"/>
      <c r="AH9" s="29">
        <v>1.01</v>
      </c>
      <c r="AI9" s="29"/>
      <c r="AJ9" s="29">
        <v>0.91</v>
      </c>
      <c r="AK9" s="29"/>
      <c r="AL9" s="29">
        <v>0.91</v>
      </c>
      <c r="AM9" s="29"/>
      <c r="AN9" s="29">
        <v>0.995</v>
      </c>
      <c r="AO9" s="29"/>
      <c r="AP9" s="29">
        <v>1.016</v>
      </c>
      <c r="AQ9" s="29"/>
      <c r="AR9" s="29">
        <v>0.91</v>
      </c>
      <c r="AS9" s="29"/>
      <c r="AT9" s="29">
        <v>1.016</v>
      </c>
      <c r="AU9" s="29"/>
      <c r="AV9" s="29">
        <v>0.995</v>
      </c>
      <c r="AW9" s="29"/>
      <c r="AX9" s="29">
        <v>0.91</v>
      </c>
      <c r="AY9" s="29"/>
      <c r="AZ9" s="29">
        <v>0.91</v>
      </c>
      <c r="BA9" s="29"/>
      <c r="BB9" s="29">
        <v>0.995</v>
      </c>
      <c r="BC9" s="29"/>
      <c r="BD9" s="29">
        <v>1.016</v>
      </c>
      <c r="BE9" s="29"/>
      <c r="BF9" s="29">
        <v>1.016</v>
      </c>
      <c r="BG9" s="29"/>
      <c r="BH9" s="29">
        <v>1.016</v>
      </c>
      <c r="BI9" s="29"/>
      <c r="BJ9" s="29">
        <v>0.91</v>
      </c>
      <c r="BK9" s="29"/>
      <c r="BL9" s="29">
        <v>1.0269999999999999</v>
      </c>
      <c r="BM9" s="29"/>
      <c r="BN9" s="29">
        <v>1.016</v>
      </c>
      <c r="BO9" s="29"/>
      <c r="BP9" s="29">
        <v>0.91</v>
      </c>
      <c r="BQ9" s="29"/>
      <c r="BR9" s="29">
        <v>1.1299999999999999</v>
      </c>
      <c r="BS9" s="29"/>
      <c r="BT9" s="29">
        <v>0.91</v>
      </c>
      <c r="BU9" s="29"/>
      <c r="BV9" s="29">
        <v>0.754</v>
      </c>
      <c r="BW9" s="29"/>
      <c r="BX9" s="29">
        <v>0.91</v>
      </c>
      <c r="BY9" s="29"/>
      <c r="BZ9" s="29">
        <v>0.91</v>
      </c>
      <c r="CA9" s="29"/>
      <c r="CB9" s="29">
        <v>1.1299999999999999</v>
      </c>
      <c r="CC9" s="29"/>
      <c r="CD9" s="29">
        <v>0.91</v>
      </c>
      <c r="CE9" s="29"/>
      <c r="CF9" s="29">
        <v>1.016</v>
      </c>
      <c r="CG9" s="29"/>
      <c r="CH9" s="29">
        <v>0.754</v>
      </c>
      <c r="CI9" s="29"/>
      <c r="CJ9" s="29">
        <v>0.754</v>
      </c>
      <c r="CK9" s="29"/>
      <c r="CL9" s="29">
        <v>0.995</v>
      </c>
      <c r="CM9" s="29"/>
      <c r="CN9" s="29">
        <v>0.995</v>
      </c>
      <c r="CO9" s="29"/>
      <c r="CP9" s="29">
        <v>1.119</v>
      </c>
      <c r="CQ9" s="29"/>
      <c r="CR9" s="29">
        <v>1.1299999999999999</v>
      </c>
      <c r="CS9" s="29"/>
      <c r="CT9" s="29">
        <v>1.1140000000000001</v>
      </c>
      <c r="CU9" s="29"/>
      <c r="CV9" s="29">
        <v>1.1140000000000001</v>
      </c>
      <c r="CW9" s="29"/>
      <c r="CX9" s="29">
        <v>1.119</v>
      </c>
      <c r="CY9" s="29"/>
      <c r="CZ9" s="29">
        <v>1.1140000000000001</v>
      </c>
      <c r="DA9" s="29"/>
      <c r="DB9" s="29">
        <v>1.119</v>
      </c>
      <c r="DC9" s="29"/>
      <c r="DD9" s="29">
        <v>1.1299999999999999</v>
      </c>
      <c r="DE9" s="29"/>
      <c r="DF9" s="29">
        <v>1.1140000000000001</v>
      </c>
      <c r="DG9" s="29"/>
      <c r="DH9" s="29">
        <v>1.35</v>
      </c>
      <c r="DI9" s="29"/>
      <c r="DJ9" s="29">
        <v>1.26</v>
      </c>
      <c r="DK9" s="29"/>
      <c r="DL9" s="29">
        <v>1.35</v>
      </c>
      <c r="DM9" s="64"/>
      <c r="DN9" s="64">
        <v>1.26</v>
      </c>
      <c r="DO9" s="29"/>
      <c r="DP9" s="29">
        <v>1</v>
      </c>
      <c r="DQ9" s="30"/>
      <c r="DR9" s="31"/>
    </row>
    <row r="10" spans="1:122" s="13" customFormat="1" ht="20.25" customHeight="1" x14ac:dyDescent="0.25">
      <c r="A10" s="21"/>
      <c r="B10" s="32"/>
      <c r="C10" s="22" t="s">
        <v>142</v>
      </c>
      <c r="D10" s="23"/>
      <c r="E10" s="24"/>
      <c r="F10" s="24"/>
      <c r="G10" s="25"/>
      <c r="H10" s="25"/>
      <c r="I10" s="26"/>
      <c r="J10" s="26"/>
      <c r="K10" s="27"/>
      <c r="L10" s="27"/>
      <c r="M10" s="27"/>
      <c r="N10" s="27"/>
      <c r="O10" s="28"/>
      <c r="P10" s="29">
        <v>1.1000000000000001</v>
      </c>
      <c r="Q10" s="29"/>
      <c r="R10" s="29">
        <v>1.1000000000000001</v>
      </c>
      <c r="S10" s="29"/>
      <c r="T10" s="29">
        <v>1.4</v>
      </c>
      <c r="U10" s="29"/>
      <c r="V10" s="29">
        <v>1.1000000000000001</v>
      </c>
      <c r="W10" s="29"/>
      <c r="X10" s="29">
        <v>1.1000000000000001</v>
      </c>
      <c r="Y10" s="29"/>
      <c r="Z10" s="29">
        <v>1.1000000000000001</v>
      </c>
      <c r="AA10" s="29"/>
      <c r="AB10" s="29">
        <v>1.4</v>
      </c>
      <c r="AC10" s="29"/>
      <c r="AD10" s="29">
        <v>1.4</v>
      </c>
      <c r="AE10" s="29"/>
      <c r="AF10" s="29">
        <v>1.25</v>
      </c>
      <c r="AG10" s="29"/>
      <c r="AH10" s="29">
        <v>1.1000000000000001</v>
      </c>
      <c r="AI10" s="29"/>
      <c r="AJ10" s="29">
        <v>0.9</v>
      </c>
      <c r="AK10" s="29"/>
      <c r="AL10" s="29">
        <v>0.9</v>
      </c>
      <c r="AM10" s="29"/>
      <c r="AN10" s="29">
        <v>1.1000000000000001</v>
      </c>
      <c r="AO10" s="29"/>
      <c r="AP10" s="29">
        <v>1.028</v>
      </c>
      <c r="AQ10" s="29"/>
      <c r="AR10" s="29">
        <v>0.9</v>
      </c>
      <c r="AS10" s="29"/>
      <c r="AT10" s="29">
        <v>1.028</v>
      </c>
      <c r="AU10" s="29"/>
      <c r="AV10" s="29">
        <v>1.1000000000000001</v>
      </c>
      <c r="AW10" s="29"/>
      <c r="AX10" s="29">
        <v>0.9</v>
      </c>
      <c r="AY10" s="29"/>
      <c r="AZ10" s="29">
        <v>0.9</v>
      </c>
      <c r="BA10" s="29"/>
      <c r="BB10" s="29">
        <v>0.995</v>
      </c>
      <c r="BC10" s="29"/>
      <c r="BD10" s="29">
        <v>1.028</v>
      </c>
      <c r="BE10" s="29"/>
      <c r="BF10" s="29">
        <v>0.995</v>
      </c>
      <c r="BG10" s="29"/>
      <c r="BH10" s="29">
        <v>0.995</v>
      </c>
      <c r="BI10" s="29"/>
      <c r="BJ10" s="29">
        <v>0.9</v>
      </c>
      <c r="BK10" s="29"/>
      <c r="BL10" s="29">
        <v>1.1000000000000001</v>
      </c>
      <c r="BM10" s="29"/>
      <c r="BN10" s="29">
        <v>1.028</v>
      </c>
      <c r="BO10" s="29"/>
      <c r="BP10" s="29">
        <v>0.91</v>
      </c>
      <c r="BQ10" s="29"/>
      <c r="BR10" s="29">
        <v>1.1299999999999999</v>
      </c>
      <c r="BS10" s="29"/>
      <c r="BT10" s="29">
        <v>0.91</v>
      </c>
      <c r="BU10" s="29"/>
      <c r="BV10" s="29">
        <v>0.754</v>
      </c>
      <c r="BW10" s="29"/>
      <c r="BX10" s="29">
        <v>0.91</v>
      </c>
      <c r="BY10" s="29"/>
      <c r="BZ10" s="29">
        <v>0.9</v>
      </c>
      <c r="CA10" s="29"/>
      <c r="CB10" s="29">
        <v>1.1299999999999999</v>
      </c>
      <c r="CC10" s="29"/>
      <c r="CD10" s="29">
        <v>0.91</v>
      </c>
      <c r="CE10" s="29"/>
      <c r="CF10" s="29">
        <v>1.028</v>
      </c>
      <c r="CG10" s="29"/>
      <c r="CH10" s="29">
        <v>0.754</v>
      </c>
      <c r="CI10" s="29"/>
      <c r="CJ10" s="29">
        <v>0.754</v>
      </c>
      <c r="CK10" s="29"/>
      <c r="CL10" s="29">
        <v>0.995</v>
      </c>
      <c r="CM10" s="29"/>
      <c r="CN10" s="29">
        <v>1.028</v>
      </c>
      <c r="CO10" s="29"/>
      <c r="CP10" s="29">
        <v>1.2</v>
      </c>
      <c r="CQ10" s="29"/>
      <c r="CR10" s="29">
        <v>1.1299999999999999</v>
      </c>
      <c r="CS10" s="29"/>
      <c r="CT10" s="29">
        <v>1.1579999999999999</v>
      </c>
      <c r="CU10" s="29"/>
      <c r="CV10" s="29">
        <v>0.9</v>
      </c>
      <c r="CW10" s="29"/>
      <c r="CX10" s="29">
        <v>1.1579999999999999</v>
      </c>
      <c r="CY10" s="29"/>
      <c r="CZ10" s="29">
        <v>1.1579999999999999</v>
      </c>
      <c r="DA10" s="29"/>
      <c r="DB10" s="29">
        <v>1.1579999999999999</v>
      </c>
      <c r="DC10" s="29"/>
      <c r="DD10" s="29">
        <v>1.1299999999999999</v>
      </c>
      <c r="DE10" s="29"/>
      <c r="DF10" s="29">
        <v>1.2</v>
      </c>
      <c r="DG10" s="29"/>
      <c r="DH10" s="29">
        <v>1.2</v>
      </c>
      <c r="DI10" s="29"/>
      <c r="DJ10" s="29">
        <v>1.2</v>
      </c>
      <c r="DK10" s="29"/>
      <c r="DL10" s="29">
        <v>1.2</v>
      </c>
      <c r="DM10" s="64"/>
      <c r="DN10" s="64">
        <v>1.1299999999999999</v>
      </c>
      <c r="DO10" s="29"/>
      <c r="DP10" s="29">
        <v>1</v>
      </c>
      <c r="DQ10" s="30"/>
      <c r="DR10" s="31"/>
    </row>
    <row r="11" spans="1:122" s="13" customFormat="1" ht="20.25" customHeight="1" x14ac:dyDescent="0.25">
      <c r="A11" s="21"/>
      <c r="B11" s="32"/>
      <c r="C11" s="22" t="s">
        <v>497</v>
      </c>
      <c r="D11" s="23"/>
      <c r="E11" s="24"/>
      <c r="F11" s="24"/>
      <c r="G11" s="25"/>
      <c r="H11" s="25"/>
      <c r="I11" s="26"/>
      <c r="J11" s="26"/>
      <c r="K11" s="27"/>
      <c r="L11" s="27"/>
      <c r="M11" s="27"/>
      <c r="N11" s="27"/>
      <c r="O11" s="28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>
        <v>1.028</v>
      </c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>
        <v>1.028</v>
      </c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64"/>
      <c r="DN11" s="64"/>
      <c r="DO11" s="29"/>
      <c r="DP11" s="29"/>
      <c r="DQ11" s="30"/>
      <c r="DR11" s="31"/>
    </row>
    <row r="12" spans="1:122" x14ac:dyDescent="0.25">
      <c r="A12" s="86">
        <v>1</v>
      </c>
      <c r="B12" s="87"/>
      <c r="C12" s="88" t="s">
        <v>143</v>
      </c>
      <c r="D12" s="88"/>
      <c r="E12" s="89"/>
      <c r="F12" s="89"/>
      <c r="G12" s="90">
        <v>0.5</v>
      </c>
      <c r="H12" s="91"/>
      <c r="I12" s="91"/>
      <c r="J12" s="92"/>
      <c r="K12" s="93"/>
      <c r="L12" s="93"/>
      <c r="M12" s="93"/>
      <c r="N12" s="93"/>
      <c r="O12" s="45">
        <f t="shared" ref="O12:BZ12" si="0">O13</f>
        <v>0</v>
      </c>
      <c r="P12" s="45">
        <f t="shared" si="0"/>
        <v>0</v>
      </c>
      <c r="Q12" s="45">
        <f t="shared" si="0"/>
        <v>0</v>
      </c>
      <c r="R12" s="45">
        <f t="shared" si="0"/>
        <v>0</v>
      </c>
      <c r="S12" s="94">
        <v>0</v>
      </c>
      <c r="T12" s="94">
        <f t="shared" si="0"/>
        <v>0</v>
      </c>
      <c r="U12" s="45">
        <f t="shared" si="0"/>
        <v>0</v>
      </c>
      <c r="V12" s="45">
        <f t="shared" si="0"/>
        <v>0</v>
      </c>
      <c r="W12" s="45">
        <f t="shared" si="0"/>
        <v>0</v>
      </c>
      <c r="X12" s="45">
        <f t="shared" si="0"/>
        <v>0</v>
      </c>
      <c r="Y12" s="45">
        <f t="shared" si="0"/>
        <v>0</v>
      </c>
      <c r="Z12" s="45">
        <f t="shared" si="0"/>
        <v>0</v>
      </c>
      <c r="AA12" s="94">
        <f t="shared" si="0"/>
        <v>0</v>
      </c>
      <c r="AB12" s="94">
        <f t="shared" si="0"/>
        <v>0</v>
      </c>
      <c r="AC12" s="94">
        <f t="shared" si="0"/>
        <v>0</v>
      </c>
      <c r="AD12" s="94">
        <f t="shared" si="0"/>
        <v>0</v>
      </c>
      <c r="AE12" s="94">
        <f t="shared" si="0"/>
        <v>324</v>
      </c>
      <c r="AF12" s="94">
        <f t="shared" si="0"/>
        <v>5329327.5</v>
      </c>
      <c r="AG12" s="45">
        <f t="shared" si="0"/>
        <v>0</v>
      </c>
      <c r="AH12" s="45">
        <f t="shared" si="0"/>
        <v>0</v>
      </c>
      <c r="AI12" s="45">
        <f t="shared" si="0"/>
        <v>0</v>
      </c>
      <c r="AJ12" s="45">
        <f t="shared" si="0"/>
        <v>0</v>
      </c>
      <c r="AK12" s="45">
        <f t="shared" si="0"/>
        <v>0</v>
      </c>
      <c r="AL12" s="45">
        <f t="shared" si="0"/>
        <v>0</v>
      </c>
      <c r="AM12" s="45">
        <f t="shared" si="0"/>
        <v>0</v>
      </c>
      <c r="AN12" s="45">
        <f t="shared" si="0"/>
        <v>0</v>
      </c>
      <c r="AO12" s="94">
        <f t="shared" si="0"/>
        <v>0</v>
      </c>
      <c r="AP12" s="94">
        <f t="shared" si="0"/>
        <v>0</v>
      </c>
      <c r="AQ12" s="94">
        <f t="shared" si="0"/>
        <v>0</v>
      </c>
      <c r="AR12" s="94">
        <f t="shared" si="0"/>
        <v>0</v>
      </c>
      <c r="AS12" s="94">
        <f t="shared" si="0"/>
        <v>100</v>
      </c>
      <c r="AT12" s="94">
        <f t="shared" si="0"/>
        <v>1615267.22</v>
      </c>
      <c r="AU12" s="94">
        <f t="shared" si="0"/>
        <v>0</v>
      </c>
      <c r="AV12" s="94">
        <f t="shared" si="0"/>
        <v>0</v>
      </c>
      <c r="AW12" s="94">
        <f t="shared" si="0"/>
        <v>0</v>
      </c>
      <c r="AX12" s="94">
        <f t="shared" si="0"/>
        <v>0</v>
      </c>
      <c r="AY12" s="94">
        <f t="shared" si="0"/>
        <v>0</v>
      </c>
      <c r="AZ12" s="94">
        <f t="shared" si="0"/>
        <v>0</v>
      </c>
      <c r="BA12" s="94">
        <f t="shared" si="0"/>
        <v>0</v>
      </c>
      <c r="BB12" s="94">
        <f t="shared" si="0"/>
        <v>0</v>
      </c>
      <c r="BC12" s="94">
        <f t="shared" si="0"/>
        <v>0</v>
      </c>
      <c r="BD12" s="94">
        <f t="shared" si="0"/>
        <v>0</v>
      </c>
      <c r="BE12" s="94">
        <f t="shared" si="0"/>
        <v>0</v>
      </c>
      <c r="BF12" s="94">
        <f t="shared" si="0"/>
        <v>0</v>
      </c>
      <c r="BG12" s="94">
        <f t="shared" si="0"/>
        <v>0</v>
      </c>
      <c r="BH12" s="94">
        <f t="shared" si="0"/>
        <v>0</v>
      </c>
      <c r="BI12" s="94">
        <f t="shared" si="0"/>
        <v>0</v>
      </c>
      <c r="BJ12" s="94">
        <f t="shared" si="0"/>
        <v>0</v>
      </c>
      <c r="BK12" s="94">
        <f t="shared" si="0"/>
        <v>0</v>
      </c>
      <c r="BL12" s="94">
        <f t="shared" si="0"/>
        <v>0</v>
      </c>
      <c r="BM12" s="94">
        <f t="shared" si="0"/>
        <v>335</v>
      </c>
      <c r="BN12" s="94">
        <f t="shared" si="0"/>
        <v>4509287.6558333337</v>
      </c>
      <c r="BO12" s="94">
        <f t="shared" si="0"/>
        <v>0</v>
      </c>
      <c r="BP12" s="94">
        <f t="shared" si="0"/>
        <v>0</v>
      </c>
      <c r="BQ12" s="94">
        <f t="shared" si="0"/>
        <v>0</v>
      </c>
      <c r="BR12" s="94">
        <f t="shared" si="0"/>
        <v>0</v>
      </c>
      <c r="BS12" s="94">
        <f t="shared" si="0"/>
        <v>0</v>
      </c>
      <c r="BT12" s="94">
        <f t="shared" si="0"/>
        <v>0</v>
      </c>
      <c r="BU12" s="94">
        <f t="shared" si="0"/>
        <v>0</v>
      </c>
      <c r="BV12" s="94">
        <f t="shared" si="0"/>
        <v>0</v>
      </c>
      <c r="BW12" s="94">
        <f t="shared" si="0"/>
        <v>0</v>
      </c>
      <c r="BX12" s="94">
        <f t="shared" si="0"/>
        <v>0</v>
      </c>
      <c r="BY12" s="94">
        <f t="shared" si="0"/>
        <v>0</v>
      </c>
      <c r="BZ12" s="94">
        <f t="shared" si="0"/>
        <v>0</v>
      </c>
      <c r="CA12" s="94">
        <f t="shared" ref="CA12:DR12" si="1">CA13</f>
        <v>0</v>
      </c>
      <c r="CB12" s="94">
        <f t="shared" si="1"/>
        <v>0</v>
      </c>
      <c r="CC12" s="94">
        <f t="shared" si="1"/>
        <v>0</v>
      </c>
      <c r="CD12" s="94">
        <f t="shared" si="1"/>
        <v>0</v>
      </c>
      <c r="CE12" s="94">
        <f t="shared" si="1"/>
        <v>0</v>
      </c>
      <c r="CF12" s="94">
        <f t="shared" si="1"/>
        <v>0</v>
      </c>
      <c r="CG12" s="94">
        <f t="shared" si="1"/>
        <v>0</v>
      </c>
      <c r="CH12" s="94">
        <f t="shared" si="1"/>
        <v>0</v>
      </c>
      <c r="CI12" s="94">
        <f t="shared" si="1"/>
        <v>0</v>
      </c>
      <c r="CJ12" s="94">
        <f t="shared" si="1"/>
        <v>0</v>
      </c>
      <c r="CK12" s="94">
        <f t="shared" si="1"/>
        <v>0</v>
      </c>
      <c r="CL12" s="94">
        <f t="shared" si="1"/>
        <v>0</v>
      </c>
      <c r="CM12" s="94">
        <f t="shared" si="1"/>
        <v>53</v>
      </c>
      <c r="CN12" s="94">
        <f t="shared" si="1"/>
        <v>848665.63495000009</v>
      </c>
      <c r="CO12" s="94">
        <f t="shared" si="1"/>
        <v>50</v>
      </c>
      <c r="CP12" s="94">
        <f t="shared" si="1"/>
        <v>920414.19750000001</v>
      </c>
      <c r="CQ12" s="94">
        <f t="shared" si="1"/>
        <v>20</v>
      </c>
      <c r="CR12" s="94">
        <f t="shared" si="1"/>
        <v>297389.6333333333</v>
      </c>
      <c r="CS12" s="94">
        <f t="shared" si="1"/>
        <v>20</v>
      </c>
      <c r="CT12" s="94">
        <f t="shared" si="1"/>
        <v>359838.89199999999</v>
      </c>
      <c r="CU12" s="94">
        <f t="shared" si="1"/>
        <v>0</v>
      </c>
      <c r="CV12" s="94">
        <f t="shared" si="1"/>
        <v>0</v>
      </c>
      <c r="CW12" s="94">
        <f t="shared" si="1"/>
        <v>20</v>
      </c>
      <c r="CX12" s="94">
        <f t="shared" si="1"/>
        <v>360506.09699999995</v>
      </c>
      <c r="CY12" s="94">
        <f t="shared" si="1"/>
        <v>20</v>
      </c>
      <c r="CZ12" s="94">
        <f t="shared" si="1"/>
        <v>359838.89199999999</v>
      </c>
      <c r="DA12" s="94">
        <f t="shared" si="1"/>
        <v>0</v>
      </c>
      <c r="DB12" s="94">
        <f t="shared" si="1"/>
        <v>0</v>
      </c>
      <c r="DC12" s="94">
        <f t="shared" si="1"/>
        <v>0</v>
      </c>
      <c r="DD12" s="94">
        <f t="shared" si="1"/>
        <v>0</v>
      </c>
      <c r="DE12" s="94">
        <f t="shared" si="1"/>
        <v>0</v>
      </c>
      <c r="DF12" s="94">
        <f t="shared" si="1"/>
        <v>0</v>
      </c>
      <c r="DG12" s="94">
        <f t="shared" si="1"/>
        <v>0</v>
      </c>
      <c r="DH12" s="94">
        <f t="shared" si="1"/>
        <v>0</v>
      </c>
      <c r="DI12" s="94">
        <f t="shared" si="1"/>
        <v>20</v>
      </c>
      <c r="DJ12" s="94">
        <f t="shared" si="1"/>
        <v>386980.86</v>
      </c>
      <c r="DK12" s="94">
        <f t="shared" si="1"/>
        <v>0</v>
      </c>
      <c r="DL12" s="94">
        <f t="shared" si="1"/>
        <v>0</v>
      </c>
      <c r="DM12" s="94">
        <v>0</v>
      </c>
      <c r="DN12" s="94">
        <f t="shared" si="1"/>
        <v>0</v>
      </c>
      <c r="DO12" s="94">
        <f t="shared" si="1"/>
        <v>0</v>
      </c>
      <c r="DP12" s="94">
        <f t="shared" si="1"/>
        <v>0</v>
      </c>
      <c r="DQ12" s="94">
        <f t="shared" si="1"/>
        <v>962</v>
      </c>
      <c r="DR12" s="94">
        <f t="shared" si="1"/>
        <v>14987516.582616664</v>
      </c>
    </row>
    <row r="13" spans="1:122" s="13" customFormat="1" ht="38.25" customHeight="1" x14ac:dyDescent="0.25">
      <c r="A13" s="21"/>
      <c r="B13" s="32">
        <v>1</v>
      </c>
      <c r="C13" s="33" t="s">
        <v>144</v>
      </c>
      <c r="D13" s="34">
        <v>19063</v>
      </c>
      <c r="E13" s="35">
        <v>18530</v>
      </c>
      <c r="F13" s="35">
        <v>18715</v>
      </c>
      <c r="G13" s="36">
        <v>0.5</v>
      </c>
      <c r="H13" s="37">
        <v>1</v>
      </c>
      <c r="I13" s="37">
        <v>1</v>
      </c>
      <c r="J13" s="38"/>
      <c r="K13" s="34">
        <v>1.4</v>
      </c>
      <c r="L13" s="34">
        <v>1.68</v>
      </c>
      <c r="M13" s="34">
        <v>2.23</v>
      </c>
      <c r="N13" s="34">
        <v>2.57</v>
      </c>
      <c r="O13" s="15"/>
      <c r="P13" s="39">
        <f>(O13/12*5*$D13*$G13*$H13*$K13*P$9)+(O13/12*4*$E13*$G13*$I13*$K13*P$10)+(O13/12*3*$F13*$G13*$I13*$K13*P$10)</f>
        <v>0</v>
      </c>
      <c r="Q13" s="15"/>
      <c r="R13" s="39">
        <f>(Q13/12*5*$D13*$G13*$H13*$K13*R$9)+(Q13/12*4*$E13*$G13*$I13*$K13*R$10)+(Q13/12*3*$F13*$G13*$I13*$K13*R$10)</f>
        <v>0</v>
      </c>
      <c r="S13" s="40"/>
      <c r="T13" s="39">
        <f>(S13/12*5*$D13*$G13*$H13*$K13*T$9)+(S13/12*4*$E13*$G13*$I13*$K13*T$10)+(S13/12*3*$F13*$G13*$I13*$K13*T$10)</f>
        <v>0</v>
      </c>
      <c r="U13" s="41"/>
      <c r="V13" s="39">
        <f>(U13/12*5*$D13*$G13*$H13*$K13*V$9)+(U13/12*4*$E13*$G13*$I13*$K13*V$10)+(U13/12*3*$F13*$G13*$I13*$K13*V$10)</f>
        <v>0</v>
      </c>
      <c r="W13" s="15"/>
      <c r="X13" s="39">
        <f>(W13/12*5*$D13*$G13*$H13*$K13*X$9)+(W13/12*4*$E13*$G13*$I13*$K13*X$10)+(W13/12*3*$F13*$G13*$I13*$K13*X$10)</f>
        <v>0</v>
      </c>
      <c r="Y13" s="40"/>
      <c r="Z13" s="39">
        <f>(Y13/12*5*$D13*$G13*$H13*$K13*Z$9)+(Y13/12*4*$E13*$G13*$I13*$K13*Z$10)+(Y13/12*3*$F13*$G13*$I13*$K13*Z$10)</f>
        <v>0</v>
      </c>
      <c r="AA13" s="40"/>
      <c r="AB13" s="39">
        <f>(AA13/12*5*$D13*$G13*$H13*$K13*AB$9)+(AA13/12*4*$E13*$G13*$I13*$K13*AB$10)+(AA13/12*3*$F13*$G13*$I13*$K13*AB$10)</f>
        <v>0</v>
      </c>
      <c r="AC13" s="40"/>
      <c r="AD13" s="39">
        <f>(AC13/12*5*$D13*$G13*$H13*$K13*AD$9)+(AC13/12*4*$E13*$G13*$I13*$K13*AD$10)+(AC13/12*3*$F13*$G13*$I13*$K13*AD$10)</f>
        <v>0</v>
      </c>
      <c r="AE13" s="39">
        <v>324</v>
      </c>
      <c r="AF13" s="39">
        <f>(AE13/12*5*$D13*$G13*$H13*$K13*AF$9)+(AE13/12*4*$E13*$G13*$I13*$K13*AF$10)+(AE13/12*3*$F13*$G13*$I13*$K13*AF$10)</f>
        <v>5329327.5</v>
      </c>
      <c r="AG13" s="15"/>
      <c r="AH13" s="39">
        <f>(AG13/12*5*$D13*$G13*$H13*$K13*AH$9)+(AG13/12*4*$E13*$G13*$I13*$K13*AH$10)+(AG13/12*3*$F13*$G13*$I13*$K13*AH$10)</f>
        <v>0</v>
      </c>
      <c r="AI13" s="40"/>
      <c r="AJ13" s="39">
        <f>(AI13/12*5*$D13*$G13*$H13*$K13*AJ$9)+(AI13/12*4*$E13*$G13*$I13*$K13*AJ$10)+(AI13/12*3*$F13*$G13*$I13*$K13*AJ$10)</f>
        <v>0</v>
      </c>
      <c r="AK13" s="15"/>
      <c r="AL13" s="39">
        <f>(AK13/12*5*$D13*$G13*$H13*$K13*AL$9)+(AK13/12*4*$E13*$G13*$I13*$K13*AL$10)+(AK13/12*3*$F13*$G13*$I13*$K13*AL$10)</f>
        <v>0</v>
      </c>
      <c r="AM13" s="42">
        <v>0</v>
      </c>
      <c r="AN13" s="39">
        <f>(AM13/12*5*$D13*$G13*$H13*$K13*AN$9)+(AM13/12*4*$E13*$G13*$I13*$K13*AN$10)+(AM13/12*3*$F13*$G13*$I13*$K13*AN$10)</f>
        <v>0</v>
      </c>
      <c r="AO13" s="43">
        <v>0</v>
      </c>
      <c r="AP13" s="39">
        <f>(AO13/12*5*$D13*$G13*$H13*$L13*AP$9)+(AO13/12*4*$E13*$G13*$I13*$L13*AP$10)+(AO13/12*3*$F13*$G13*$I13*$L13*AP$10)</f>
        <v>0</v>
      </c>
      <c r="AQ13" s="40"/>
      <c r="AR13" s="39">
        <f>(AQ13/12*5*$D13*$G13*$H13*$L13*AR$9)+(AQ13/12*4*$E13*$G13*$I13*$L13*AR$10)+(AQ13/12*3*$F13*$G13*$I13*$L13*AR$10)</f>
        <v>0</v>
      </c>
      <c r="AS13" s="39">
        <v>100</v>
      </c>
      <c r="AT13" s="39">
        <f>(AS13/12*5*$D13*$G13*$H13*$L13*AT$9)+(AS13/12*4*$E13*$G13*$I13*$L13*AT$10)+(AS13/12*3*$F13*$G13*$I13*$L13*AT$11)</f>
        <v>1615267.22</v>
      </c>
      <c r="AU13" s="40"/>
      <c r="AV13" s="39">
        <f>(AU13/12*5*$D13*$G13*$H13*$L13*AV$9)+(AU13/12*4*$E13*$G13*$I13*$L13*AV$10)+(AU13/12*3*$F13*$G13*$I13*$L13*AV$10)</f>
        <v>0</v>
      </c>
      <c r="AW13" s="41"/>
      <c r="AX13" s="39">
        <f>(AW13/12*5*$D13*$G13*$H13*$K13*AX$9)+(AW13/12*4*$E13*$G13*$I13*$K13*AX$10)+(AW13/12*3*$F13*$G13*$I13*$K13*AX$10)</f>
        <v>0</v>
      </c>
      <c r="AY13" s="41"/>
      <c r="AZ13" s="39">
        <f>(AY13/12*5*$D13*$G13*$H13*$K13*AZ$9)+(AY13/12*4*$E13*$G13*$I13*$K13*AZ$10)+(AY13/12*3*$F13*$G13*$I13*$K13*AZ$10)</f>
        <v>0</v>
      </c>
      <c r="BA13" s="40"/>
      <c r="BB13" s="39">
        <f>(BA13/12*5*$D13*$G13*$H13*$L13*BB$9)+(BA13/12*4*$E13*$G13*$I13*$L13*BB$10)+(BA13/12*3*$F13*$G13*$I13*$L13*BB$10)</f>
        <v>0</v>
      </c>
      <c r="BC13" s="40"/>
      <c r="BD13" s="39">
        <f>(BC13/12*5*$D13*$G13*$H13*$K13*BD$9)+(BC13/12*4*$E13*$G13*$I13*$K13*BD$10)+(BC13/12*3*$F13*$G13*$I13*$K13*BD$10)</f>
        <v>0</v>
      </c>
      <c r="BE13" s="40"/>
      <c r="BF13" s="39">
        <f>(BE13/12*5*$D13*$G13*$H13*$K13*BF$9)+(BE13/12*4*$E13*$G13*$I13*$K13*BF$10)+(BE13/12*3*$F13*$G13*$I13*$K13*BF$10)</f>
        <v>0</v>
      </c>
      <c r="BG13" s="40"/>
      <c r="BH13" s="39">
        <f>(BG13/12*5*$D13*$G13*$H13*$K13*BH$9)+(BG13/12*4*$E13*$G13*$I13*$K13*BH$10)+(BG13/12*3*$F13*$G13*$I13*$K13*BH$10)</f>
        <v>0</v>
      </c>
      <c r="BI13" s="40"/>
      <c r="BJ13" s="39">
        <f>(BI13/12*5*$D13*$G13*$H13*$L13*BJ$9)+(BI13/12*4*$E13*$G13*$I13*$L13*BJ$10)+(BI13/12*3*$F13*$G13*$I13*$L13*BJ$10)</f>
        <v>0</v>
      </c>
      <c r="BK13" s="40"/>
      <c r="BL13" s="39">
        <f>(BK13/12*5*$D13*$G13*$H13*$K13*BL$9)+(BK13/12*4*$E13*$G13*$I13*$K13*BL$10)+(BK13/12*3*$F13*$G13*$I13*$K13*BL$10)</f>
        <v>0</v>
      </c>
      <c r="BM13" s="39">
        <v>335</v>
      </c>
      <c r="BN13" s="39">
        <f>(BM13/12*5*$D13*$G13*$H13*$K13*BN$9)+(BM13/12*4*$E13*$G13*$I13*$K13*BN$10)+(BM13/12*3*$F13*$G13*$I13*$K13*BN$11)</f>
        <v>4509287.6558333337</v>
      </c>
      <c r="BO13" s="40"/>
      <c r="BP13" s="39">
        <f>(BO13/12*5*$D13*$G13*$H13*$L13*BP$9)+(BO13/12*4*$E13*$G13*$I13*$L13*BP$10)+(BO13/12*3*$F13*$G13*$I13*$L13*BP$10)</f>
        <v>0</v>
      </c>
      <c r="BQ13" s="41"/>
      <c r="BR13" s="39">
        <f>(BQ13/12*5*$D13*$G13*$H13*$L13*BR$9)+(BQ13/12*4*$E13*$G13*$I13*$L13*BR$10)+(BQ13/12*3*$F13*$G13*$I13*$L13*BR$10)</f>
        <v>0</v>
      </c>
      <c r="BS13" s="40"/>
      <c r="BT13" s="39">
        <f>(BS13/12*5*$D13*$G13*$H13*$K13*BT$9)+(BS13/12*4*$E13*$G13*$I13*$K13*BT$10)+(BS13/12*3*$F13*$G13*$I13*$K13*BT$10)</f>
        <v>0</v>
      </c>
      <c r="BU13" s="40"/>
      <c r="BV13" s="39">
        <f>(BU13/12*5*$D13*$G13*$H13*$K13*BV$9)+(BU13/12*4*$E13*$G13*$I13*$K13*BV$10)+(BU13/12*3*$F13*$G13*$I13*$K13*BV$10)</f>
        <v>0</v>
      </c>
      <c r="BW13" s="40"/>
      <c r="BX13" s="39">
        <f>(BW13/12*5*$D13*$G13*$H13*$L13*BX$9)+(BW13/12*4*$E13*$G13*$I13*$L13*BX$10)+(BW13/12*3*$F13*$G13*$I13*$L13*BX$10)</f>
        <v>0</v>
      </c>
      <c r="BY13" s="41"/>
      <c r="BZ13" s="39">
        <f>(BY13/12*5*$D13*$G13*$H13*$L13*BZ$9)+(BY13/12*4*$E13*$G13*$I13*$L13*BZ$10)+(BY13/12*3*$F13*$G13*$I13*$L13*BZ$10)</f>
        <v>0</v>
      </c>
      <c r="CA13" s="40"/>
      <c r="CB13" s="39">
        <f>(CA13/12*5*$D13*$G13*$H13*$K13*CB$9)+(CA13/12*4*$E13*$G13*$I13*$K13*CB$10)+(CA13/12*3*$F13*$G13*$I13*$K13*CB$10)</f>
        <v>0</v>
      </c>
      <c r="CC13" s="40"/>
      <c r="CD13" s="39">
        <f>(CC13/12*5*$D13*$G13*$H13*$L13*CD$9)+(CC13/12*4*$E13*$G13*$I13*$L13*CD$10)+(CC13/12*3*$F13*$G13*$I13*$L13*CD$10)</f>
        <v>0</v>
      </c>
      <c r="CE13" s="40"/>
      <c r="CF13" s="39">
        <f>(CE13/12*5*$D13*$G13*$H13*$K13*CF$9)+(CE13/12*4*$E13*$G13*$I13*$K13*CF$10)+(CE13/12*3*$F13*$G13*$I13*$K13*CF$10)</f>
        <v>0</v>
      </c>
      <c r="CG13" s="40"/>
      <c r="CH13" s="39">
        <f>(CG13/12*5*$D13*$G13*$H13*$K13*CH$9)+(CG13/12*4*$E13*$G13*$I13*$K13*CH$10)+(CG13/12*3*$F13*$G13*$I13*$K13*CH$10)</f>
        <v>0</v>
      </c>
      <c r="CI13" s="41"/>
      <c r="CJ13" s="39">
        <f>(CI13/12*5*$D13*$G13*$H13*$K13*CJ$9)+(CI13/12*4*$E13*$G13*$I13*$K13*CJ$10)+(CI13/12*3*$F13*$G13*$I13*$K13*CJ$10)</f>
        <v>0</v>
      </c>
      <c r="CK13" s="40"/>
      <c r="CL13" s="39">
        <f>(CK13/12*5*$D13*$G13*$H13*$K13*CL$9)+(CK13/12*4*$E13*$G13*$I13*$K13*CL$10)+(CK13/12*3*$F13*$G13*$I13*$K13*CL$10)</f>
        <v>0</v>
      </c>
      <c r="CM13" s="39">
        <v>53</v>
      </c>
      <c r="CN13" s="39">
        <f>(CM13/12*5*$D13*$G13*$H13*$L13*CN$9)+(CM13/12*4*$E13*$G13*$I13*$L13*CN$10)+(CM13/12*3*$F13*$G13*$I13*$L13*CN$10)</f>
        <v>848665.63495000009</v>
      </c>
      <c r="CO13" s="39">
        <v>50</v>
      </c>
      <c r="CP13" s="39">
        <f>(CO13/12*5*$D13*$G13*$H13*$L13*CP$9)+(CO13/12*4*$E13*$G13*$I13*$L13*CP$10)+(CO13/12*3*$F13*$G13*$I13*$L13*CP$10)</f>
        <v>920414.19750000001</v>
      </c>
      <c r="CQ13" s="44">
        <v>20</v>
      </c>
      <c r="CR13" s="39">
        <f>(CQ13/12*5*$D13*$G13*$H13*$K13*CR$9)+(CQ13/12*4*$E13*$G13*$I13*$K13*CR$10)+(CQ13/12*3*$F13*$G13*$I13*$K13*CR$10)</f>
        <v>297389.6333333333</v>
      </c>
      <c r="CS13" s="39">
        <v>20</v>
      </c>
      <c r="CT13" s="39">
        <f>(CS13/12*5*$D13*$G13*$H13*$L13*CT$9)+(CS13/12*4*$E13*$G13*$I13*$L13*CT$10)+(CS13/12*3*$F13*$G13*$I13*$L13*CT$10)</f>
        <v>359838.89199999999</v>
      </c>
      <c r="CU13" s="40"/>
      <c r="CV13" s="39">
        <f>(CU13/12*5*$D13*$G13*$H13*$L13*CV$9)+(CU13/12*4*$E13*$G13*$I13*$L13*CV$10)+(CU13/12*3*$F13*$G13*$I13*$L13*CV$10)</f>
        <v>0</v>
      </c>
      <c r="CW13" s="39">
        <v>20</v>
      </c>
      <c r="CX13" s="39">
        <f>(CW13/12*5*$D13*$G13*$H13*$L13*CX$9)+(CW13/12*4*$E13*$G13*$I13*$L13*CX$10)+(CW13/12*3*$F13*$G13*$I13*$L13*CX$10)</f>
        <v>360506.09699999995</v>
      </c>
      <c r="CY13" s="39">
        <v>20</v>
      </c>
      <c r="CZ13" s="39">
        <f>(CY13/12*5*$D13*$G13*$H13*$L13*CZ$9)+(CY13/12*4*$E13*$G13*$I13*$L13*CZ$10)+(CY13/12*3*$F13*$G13*$I13*$L13*CZ$10)</f>
        <v>359838.89199999999</v>
      </c>
      <c r="DA13" s="40"/>
      <c r="DB13" s="39">
        <f>(DA13/12*5*$D13*$G13*$H13*$L13*DB$9)+(DA13/12*4*$E13*$G13*$I13*$L13*DB$10)+(DA13/12*3*$F13*$G13*$I13*$L13*DB$10)</f>
        <v>0</v>
      </c>
      <c r="DC13" s="40"/>
      <c r="DD13" s="39">
        <f>(DC13/12*5*$D13*$G13*$H13*$K13*DD$9)+(DC13/12*4*$E13*$G13*$I13*$K13*DD$10)+(DC13/12*3*$F13*$G13*$I13*$K13*DD$10)</f>
        <v>0</v>
      </c>
      <c r="DE13" s="40"/>
      <c r="DF13" s="39">
        <f>(DE13/12*5*$D13*$G13*$H13*$K13*DF$9)+(DE13/12*4*$E13*$G13*$I13*$K13*DF$10)+(DE13/12*3*$F13*$G13*$I13*$K13*DF$10)</f>
        <v>0</v>
      </c>
      <c r="DG13" s="40"/>
      <c r="DH13" s="39">
        <f>(DG13/12*5*$D13*$G13*$H13*$L13*DH$9)+(DG13/12*4*$E13*$G13*$I13*$L13*DH$10)+(DG13/12*3*$F13*$G13*$I13*$L13*DH$10)</f>
        <v>0</v>
      </c>
      <c r="DI13" s="39">
        <v>20</v>
      </c>
      <c r="DJ13" s="39">
        <f>(DI13/12*5*$D13*$G13*$H13*$L13*DJ$9)+(DI13/12*4*$E13*$G13*$I13*$L13*DJ$10)+(DI13/12*3*$F13*$G13*$I13*$L13*DJ$10)</f>
        <v>386980.86</v>
      </c>
      <c r="DK13" s="40"/>
      <c r="DL13" s="39">
        <f>(DK13/12*5*$D13*$G13*$H13*$M13*DL$9)+(DK13/12*4*$E13*$G13*$I13*$M13*DL$10)+(DK13/12*3*$F13*$G13*$I13*$M13*DL$10)</f>
        <v>0</v>
      </c>
      <c r="DM13" s="41"/>
      <c r="DN13" s="39">
        <f>(DM13/12*5*$D13*$G13*$H13*$L13*DN$9)+(DM13/12*4*$E13*$G13*$I13*$L13*DN$10)+(DM13/12*3*$F13*$G13*$I13*$L13*DN$10)</f>
        <v>0</v>
      </c>
      <c r="DO13" s="39"/>
      <c r="DP13" s="39">
        <f>(DO13*$D13*$G13*$H13*$L13*DP$9)</f>
        <v>0</v>
      </c>
      <c r="DQ13" s="39">
        <f>SUM(O13,Q13,S13,U13,W13,Y13,AA13,AC13,AE13,AG13,AI13,AK13,AM13,AO13,AQ13,AS13,AU13,AW13,AY13,BA13,BC13,BE13,BG13,BI13,BK13,BM13,BO13,BQ13,BS13,BU13,BW13,BY13,CA13,CC13,CE13,CG13,CI13,CK13,CM13,CO13,CQ13,CS13,CU13,CW13,CY13,DA13,DC13,DE13,DG13,DI13,DK13,DM13,DO13)</f>
        <v>962</v>
      </c>
      <c r="DR13" s="39">
        <f>SUM(P13,R13,T13,V13,X13,Z13,AB13,AD13,AF13,AH13,AJ13,AL13,AN13,AP13,AR13,AT13,AV13,AX13,AZ13,BB13,BD13,BF13,BH13,BJ13,BL13,BN13,BP13,BR13,BT13,BV13,BX13,BZ13,CB13,CD13,CF13,CH13,CJ13,CL13,CN13,CP13,CR13,CT13,CV13,CX13,CZ13,DB13,DD13,DF13,DH13,DJ13,DL13,DN13,DP13)</f>
        <v>14987516.582616664</v>
      </c>
    </row>
    <row r="14" spans="1:122" ht="15.75" customHeight="1" x14ac:dyDescent="0.25">
      <c r="A14" s="86">
        <v>2</v>
      </c>
      <c r="B14" s="87"/>
      <c r="C14" s="88" t="s">
        <v>145</v>
      </c>
      <c r="D14" s="95">
        <f>D13</f>
        <v>19063</v>
      </c>
      <c r="E14" s="96"/>
      <c r="F14" s="96">
        <v>18715</v>
      </c>
      <c r="G14" s="90">
        <v>0.8</v>
      </c>
      <c r="H14" s="97">
        <v>1</v>
      </c>
      <c r="I14" s="97">
        <v>1</v>
      </c>
      <c r="J14" s="98"/>
      <c r="K14" s="95">
        <v>1.4</v>
      </c>
      <c r="L14" s="95">
        <v>1.68</v>
      </c>
      <c r="M14" s="95">
        <v>2.23</v>
      </c>
      <c r="N14" s="95">
        <v>2.57</v>
      </c>
      <c r="O14" s="45">
        <f t="shared" ref="O14" si="2">SUM(O15:O27)</f>
        <v>2378</v>
      </c>
      <c r="P14" s="45">
        <f t="shared" ref="P14:CA14" si="3">SUM(P15:P27)</f>
        <v>47179795.78299167</v>
      </c>
      <c r="Q14" s="45">
        <f t="shared" si="3"/>
        <v>0</v>
      </c>
      <c r="R14" s="45">
        <f t="shared" si="3"/>
        <v>0</v>
      </c>
      <c r="S14" s="94">
        <v>0</v>
      </c>
      <c r="T14" s="94">
        <f t="shared" ref="T14" si="4">SUM(T15:T27)</f>
        <v>0</v>
      </c>
      <c r="U14" s="45">
        <f t="shared" si="3"/>
        <v>0</v>
      </c>
      <c r="V14" s="45">
        <f t="shared" si="3"/>
        <v>0</v>
      </c>
      <c r="W14" s="45">
        <f t="shared" si="3"/>
        <v>24</v>
      </c>
      <c r="X14" s="45">
        <f t="shared" si="3"/>
        <v>700627.91452499991</v>
      </c>
      <c r="Y14" s="45">
        <f t="shared" si="3"/>
        <v>97</v>
      </c>
      <c r="Z14" s="45">
        <f t="shared" si="3"/>
        <v>2913364.7568666665</v>
      </c>
      <c r="AA14" s="94">
        <f t="shared" si="3"/>
        <v>0</v>
      </c>
      <c r="AB14" s="94">
        <f t="shared" si="3"/>
        <v>0</v>
      </c>
      <c r="AC14" s="94">
        <f t="shared" si="3"/>
        <v>0</v>
      </c>
      <c r="AD14" s="94">
        <f t="shared" si="3"/>
        <v>0</v>
      </c>
      <c r="AE14" s="94">
        <f t="shared" si="3"/>
        <v>5283</v>
      </c>
      <c r="AF14" s="94">
        <f t="shared" si="3"/>
        <v>163176770.6916666</v>
      </c>
      <c r="AG14" s="45">
        <f t="shared" si="3"/>
        <v>0</v>
      </c>
      <c r="AH14" s="45">
        <f t="shared" si="3"/>
        <v>0</v>
      </c>
      <c r="AI14" s="45">
        <f t="shared" si="3"/>
        <v>80</v>
      </c>
      <c r="AJ14" s="45">
        <f t="shared" si="3"/>
        <v>2714773.2630666667</v>
      </c>
      <c r="AK14" s="45">
        <f t="shared" si="3"/>
        <v>0</v>
      </c>
      <c r="AL14" s="45">
        <f t="shared" si="3"/>
        <v>0</v>
      </c>
      <c r="AM14" s="45">
        <f t="shared" si="3"/>
        <v>0</v>
      </c>
      <c r="AN14" s="45">
        <f t="shared" si="3"/>
        <v>0</v>
      </c>
      <c r="AO14" s="94">
        <f t="shared" si="3"/>
        <v>4</v>
      </c>
      <c r="AP14" s="94">
        <f t="shared" si="3"/>
        <v>128252.21726799998</v>
      </c>
      <c r="AQ14" s="94">
        <f t="shared" si="3"/>
        <v>0</v>
      </c>
      <c r="AR14" s="94">
        <f t="shared" si="3"/>
        <v>0</v>
      </c>
      <c r="AS14" s="94">
        <f t="shared" si="3"/>
        <v>3530</v>
      </c>
      <c r="AT14" s="94">
        <f t="shared" si="3"/>
        <v>110006158.75087999</v>
      </c>
      <c r="AU14" s="94">
        <f t="shared" si="3"/>
        <v>9</v>
      </c>
      <c r="AV14" s="94">
        <f t="shared" si="3"/>
        <v>351051.13543499995</v>
      </c>
      <c r="AW14" s="94">
        <f t="shared" si="3"/>
        <v>0</v>
      </c>
      <c r="AX14" s="94">
        <f t="shared" si="3"/>
        <v>0</v>
      </c>
      <c r="AY14" s="94">
        <f t="shared" si="3"/>
        <v>0</v>
      </c>
      <c r="AZ14" s="94">
        <f t="shared" si="3"/>
        <v>0</v>
      </c>
      <c r="BA14" s="94">
        <f t="shared" ref="BA14" si="5">SUM(BA15:BA27)</f>
        <v>121</v>
      </c>
      <c r="BB14" s="94">
        <f t="shared" si="3"/>
        <v>3055915.3414999996</v>
      </c>
      <c r="BC14" s="94">
        <f t="shared" si="3"/>
        <v>3160</v>
      </c>
      <c r="BD14" s="94">
        <f t="shared" si="3"/>
        <v>82164605.313350007</v>
      </c>
      <c r="BE14" s="94">
        <f t="shared" si="3"/>
        <v>1660</v>
      </c>
      <c r="BF14" s="94">
        <f t="shared" si="3"/>
        <v>43042812.455766663</v>
      </c>
      <c r="BG14" s="94">
        <f t="shared" si="3"/>
        <v>2120</v>
      </c>
      <c r="BH14" s="94">
        <f t="shared" si="3"/>
        <v>54499143.639902495</v>
      </c>
      <c r="BI14" s="94">
        <f t="shared" si="3"/>
        <v>8590</v>
      </c>
      <c r="BJ14" s="94">
        <f t="shared" si="3"/>
        <v>180297592.20291001</v>
      </c>
      <c r="BK14" s="94">
        <f t="shared" si="3"/>
        <v>2589</v>
      </c>
      <c r="BL14" s="94">
        <f t="shared" si="3"/>
        <v>49049581.5502</v>
      </c>
      <c r="BM14" s="94">
        <f t="shared" si="3"/>
        <v>3600</v>
      </c>
      <c r="BN14" s="94">
        <f t="shared" si="3"/>
        <v>80512994.580899999</v>
      </c>
      <c r="BO14" s="94">
        <f t="shared" si="3"/>
        <v>0</v>
      </c>
      <c r="BP14" s="94">
        <f t="shared" si="3"/>
        <v>0</v>
      </c>
      <c r="BQ14" s="94">
        <f t="shared" si="3"/>
        <v>0</v>
      </c>
      <c r="BR14" s="94">
        <f t="shared" si="3"/>
        <v>0</v>
      </c>
      <c r="BS14" s="94">
        <f t="shared" si="3"/>
        <v>0</v>
      </c>
      <c r="BT14" s="94">
        <f t="shared" si="3"/>
        <v>0</v>
      </c>
      <c r="BU14" s="94">
        <f t="shared" si="3"/>
        <v>33</v>
      </c>
      <c r="BV14" s="94">
        <f t="shared" si="3"/>
        <v>412149.9242466666</v>
      </c>
      <c r="BW14" s="94">
        <f t="shared" si="3"/>
        <v>0</v>
      </c>
      <c r="BX14" s="94">
        <f t="shared" si="3"/>
        <v>0</v>
      </c>
      <c r="BY14" s="94">
        <f t="shared" si="3"/>
        <v>0</v>
      </c>
      <c r="BZ14" s="94">
        <f t="shared" si="3"/>
        <v>0</v>
      </c>
      <c r="CA14" s="94">
        <f t="shared" si="3"/>
        <v>0</v>
      </c>
      <c r="CB14" s="94">
        <f t="shared" ref="CB14:DR14" si="6">SUM(CB15:CB27)</f>
        <v>0</v>
      </c>
      <c r="CC14" s="94">
        <f t="shared" si="6"/>
        <v>0</v>
      </c>
      <c r="CD14" s="94">
        <f t="shared" si="6"/>
        <v>0</v>
      </c>
      <c r="CE14" s="94">
        <f t="shared" si="6"/>
        <v>304</v>
      </c>
      <c r="CF14" s="94">
        <f t="shared" si="6"/>
        <v>7380963.5617899988</v>
      </c>
      <c r="CG14" s="94">
        <f t="shared" si="6"/>
        <v>480</v>
      </c>
      <c r="CH14" s="94">
        <f t="shared" si="6"/>
        <v>7186529.4446400004</v>
      </c>
      <c r="CI14" s="94">
        <f t="shared" si="6"/>
        <v>197</v>
      </c>
      <c r="CJ14" s="94">
        <f t="shared" si="6"/>
        <v>2306015.5366733335</v>
      </c>
      <c r="CK14" s="94">
        <f t="shared" si="6"/>
        <v>530</v>
      </c>
      <c r="CL14" s="94">
        <f t="shared" si="6"/>
        <v>10277773.885049999</v>
      </c>
      <c r="CM14" s="94">
        <f t="shared" si="6"/>
        <v>1941</v>
      </c>
      <c r="CN14" s="94">
        <f t="shared" si="6"/>
        <v>42852810.797229998</v>
      </c>
      <c r="CO14" s="94">
        <f t="shared" si="6"/>
        <v>1160</v>
      </c>
      <c r="CP14" s="94">
        <f t="shared" si="6"/>
        <v>30769078.456745997</v>
      </c>
      <c r="CQ14" s="99">
        <f t="shared" si="6"/>
        <v>535</v>
      </c>
      <c r="CR14" s="94">
        <f t="shared" si="6"/>
        <v>11208615.280333329</v>
      </c>
      <c r="CS14" s="94">
        <f t="shared" si="6"/>
        <v>1130</v>
      </c>
      <c r="CT14" s="94">
        <f t="shared" si="6"/>
        <v>35136828.448231995</v>
      </c>
      <c r="CU14" s="94">
        <f t="shared" si="6"/>
        <v>100</v>
      </c>
      <c r="CV14" s="94">
        <f t="shared" si="6"/>
        <v>2377808.096748</v>
      </c>
      <c r="CW14" s="94">
        <f t="shared" si="6"/>
        <v>920</v>
      </c>
      <c r="CX14" s="94">
        <f t="shared" si="6"/>
        <v>21923457.276860997</v>
      </c>
      <c r="CY14" s="94">
        <f t="shared" si="6"/>
        <v>790</v>
      </c>
      <c r="CZ14" s="94">
        <f t="shared" si="6"/>
        <v>23262145.012232002</v>
      </c>
      <c r="DA14" s="94">
        <f t="shared" si="6"/>
        <v>1080</v>
      </c>
      <c r="DB14" s="94">
        <f t="shared" si="6"/>
        <v>28521800.370252002</v>
      </c>
      <c r="DC14" s="94">
        <f t="shared" si="6"/>
        <v>1065</v>
      </c>
      <c r="DD14" s="94">
        <f t="shared" si="6"/>
        <v>21540525.921599999</v>
      </c>
      <c r="DE14" s="94">
        <f t="shared" si="6"/>
        <v>680</v>
      </c>
      <c r="DF14" s="94">
        <f t="shared" si="6"/>
        <v>16131651.764958329</v>
      </c>
      <c r="DG14" s="94">
        <f t="shared" si="6"/>
        <v>37</v>
      </c>
      <c r="DH14" s="94">
        <f t="shared" si="6"/>
        <v>1266396.0056999999</v>
      </c>
      <c r="DI14" s="94">
        <f t="shared" si="6"/>
        <v>474</v>
      </c>
      <c r="DJ14" s="94">
        <f t="shared" si="6"/>
        <v>11508423.795539999</v>
      </c>
      <c r="DK14" s="94">
        <f t="shared" si="6"/>
        <v>100</v>
      </c>
      <c r="DL14" s="94">
        <f t="shared" si="6"/>
        <v>4110322.2729562502</v>
      </c>
      <c r="DM14" s="94">
        <f t="shared" si="6"/>
        <v>285</v>
      </c>
      <c r="DN14" s="94">
        <f t="shared" si="6"/>
        <v>11235093.736922501</v>
      </c>
      <c r="DO14" s="94">
        <f t="shared" si="6"/>
        <v>0</v>
      </c>
      <c r="DP14" s="94">
        <f t="shared" si="6"/>
        <v>0</v>
      </c>
      <c r="DQ14" s="94">
        <f t="shared" si="6"/>
        <v>45086</v>
      </c>
      <c r="DR14" s="94">
        <f t="shared" si="6"/>
        <v>1109201829.1859403</v>
      </c>
    </row>
    <row r="15" spans="1:122" ht="36" customHeight="1" x14ac:dyDescent="0.25">
      <c r="A15" s="46"/>
      <c r="B15" s="47">
        <v>2</v>
      </c>
      <c r="C15" s="33" t="s">
        <v>146</v>
      </c>
      <c r="D15" s="34">
        <f>D14</f>
        <v>19063</v>
      </c>
      <c r="E15" s="35">
        <v>18530</v>
      </c>
      <c r="F15" s="35">
        <v>18715</v>
      </c>
      <c r="G15" s="48">
        <v>0.93</v>
      </c>
      <c r="H15" s="37">
        <v>1</v>
      </c>
      <c r="I15" s="37">
        <v>1</v>
      </c>
      <c r="J15" s="38"/>
      <c r="K15" s="34">
        <v>1.4</v>
      </c>
      <c r="L15" s="34">
        <v>1.68</v>
      </c>
      <c r="M15" s="34">
        <v>2.23</v>
      </c>
      <c r="N15" s="34">
        <v>2.57</v>
      </c>
      <c r="O15" s="39">
        <v>461</v>
      </c>
      <c r="P15" s="39">
        <f t="shared" ref="P15:P27" si="7">(O15/12*5*$D15*$G15*$H15*$K15*P$9)+(O15/12*4*$E15*$G15*$I15*$K15*P$10)+(O15/12*3*$F15*$G15*$I15*$K15*P$10)</f>
        <v>11982414.353525</v>
      </c>
      <c r="Q15" s="39">
        <v>0</v>
      </c>
      <c r="R15" s="39">
        <f t="shared" ref="R15:R27" si="8">(Q15/12*5*$D15*$G15*$H15*$K15*R$9)+(Q15/12*4*$E15*$G15*$I15*$K15*R$10)+(Q15/12*3*$F15*$G15*$I15*$K15*R$10)</f>
        <v>0</v>
      </c>
      <c r="S15" s="39"/>
      <c r="T15" s="39">
        <f>(S15/12*5*$D15*$G15*$H15*$K15*T$9)+(S15/12*4*$E15*$G15*$I15*$K15*T$10)+(S15/12*3*$F15*$G15*$I15*$K15*T$10)</f>
        <v>0</v>
      </c>
      <c r="U15" s="39"/>
      <c r="V15" s="39">
        <f t="shared" ref="V15:V27" si="9">(U15/12*5*$D15*$G15*$H15*$K15*V$9)+(U15/12*4*$E15*$G15*$I15*$K15*V$10)+(U15/12*3*$F15*$G15*$I15*$K15*V$10)</f>
        <v>0</v>
      </c>
      <c r="W15" s="39">
        <v>0</v>
      </c>
      <c r="X15" s="39">
        <f t="shared" ref="X15:X27" si="10">(W15/12*5*$D15*$G15*$H15*$K15*X$9)+(W15/12*4*$E15*$G15*$I15*$K15*X$10)+(W15/12*3*$F15*$G15*$I15*$K15*X$10)</f>
        <v>0</v>
      </c>
      <c r="Y15" s="39"/>
      <c r="Z15" s="39">
        <f t="shared" ref="Z15:Z27" si="11">(Y15/12*5*$D15*$G15*$H15*$K15*Z$9)+(Y15/12*4*$E15*$G15*$I15*$K15*Z$10)+(Y15/12*3*$F15*$G15*$I15*$K15*Z$10)</f>
        <v>0</v>
      </c>
      <c r="AA15" s="39"/>
      <c r="AB15" s="39">
        <f t="shared" ref="AB15:AB27" si="12">(AA15/12*5*$D15*$G15*$H15*$K15*AB$9)+(AA15/12*4*$E15*$G15*$I15*$K15*AB$10)+(AA15/12*3*$F15*$G15*$I15*$K15*AB$10)</f>
        <v>0</v>
      </c>
      <c r="AC15" s="39"/>
      <c r="AD15" s="39">
        <f t="shared" ref="AD15:AD27" si="13">(AC15/12*5*$D15*$G15*$H15*$K15*AD$9)+(AC15/12*4*$E15*$G15*$I15*$K15*AD$10)+(AC15/12*3*$F15*$G15*$I15*$K15*AD$10)</f>
        <v>0</v>
      </c>
      <c r="AE15" s="39">
        <v>1676</v>
      </c>
      <c r="AF15" s="39">
        <f t="shared" ref="AF15:AF27" si="14">(AE15/12*5*$D15*$G15*$H15*$K15*AF$9)+(AE15/12*4*$E15*$G15*$I15*$K15*AF$10)+(AE15/12*3*$F15*$G15*$I15*$K15*AF$10)</f>
        <v>51276025.849999994</v>
      </c>
      <c r="AG15" s="39">
        <v>0</v>
      </c>
      <c r="AH15" s="39">
        <f t="shared" ref="AH15:AH27" si="15">(AG15/12*5*$D15*$G15*$H15*$K15*AH$9)+(AG15/12*4*$E15*$G15*$I15*$K15*AH$10)+(AG15/12*3*$F15*$G15*$I15*$K15*AH$10)</f>
        <v>0</v>
      </c>
      <c r="AI15" s="39"/>
      <c r="AJ15" s="39">
        <f t="shared" ref="AJ15:AJ27" si="16">(AI15/12*5*$D15*$G15*$H15*$K15*AJ$9)+(AI15/12*4*$E15*$G15*$I15*$K15*AJ$10)+(AI15/12*3*$F15*$G15*$I15*$K15*AJ$10)</f>
        <v>0</v>
      </c>
      <c r="AK15" s="39"/>
      <c r="AL15" s="39">
        <f t="shared" ref="AL15:AL27" si="17">(AK15/12*5*$D15*$G15*$H15*$K15*AL$9)+(AK15/12*4*$E15*$G15*$I15*$K15*AL$10)+(AK15/12*3*$F15*$G15*$I15*$K15*AL$10)</f>
        <v>0</v>
      </c>
      <c r="AM15" s="42">
        <v>0</v>
      </c>
      <c r="AN15" s="39">
        <f t="shared" ref="AN15:AN27" si="18">(AM15/12*5*$D15*$G15*$H15*$K15*AN$9)+(AM15/12*4*$E15*$G15*$I15*$K15*AN$10)+(AM15/12*3*$F15*$G15*$I15*$K15*AN$10)</f>
        <v>0</v>
      </c>
      <c r="AO15" s="43">
        <v>0</v>
      </c>
      <c r="AP15" s="39">
        <f t="shared" ref="AP15:AP27" si="19">(AO15/12*5*$D15*$G15*$H15*$L15*AP$9)+(AO15/12*4*$E15*$G15*$I15*$L15*AP$10)+(AO15/12*3*$F15*$G15*$I15*$L15*AP$10)</f>
        <v>0</v>
      </c>
      <c r="AQ15" s="39"/>
      <c r="AR15" s="39">
        <f t="shared" ref="AR15:AR27" si="20">(AQ15/12*5*$D15*$G15*$H15*$L15*AR$9)+(AQ15/12*4*$E15*$G15*$I15*$L15*AR$10)+(AQ15/12*3*$F15*$G15*$I15*$L15*AR$10)</f>
        <v>0</v>
      </c>
      <c r="AS15" s="39">
        <v>1500</v>
      </c>
      <c r="AT15" s="39">
        <f t="shared" ref="AT15:AT27" si="21">(AS15/12*5*$D15*$G15*$H15*$L15*AT$9)+(AS15/12*4*$E15*$G15*$I15*$L15*AT$10)+(AS15/12*3*$F15*$G15*$I15*$L15*AT$11)</f>
        <v>45065955.437999994</v>
      </c>
      <c r="AU15" s="39"/>
      <c r="AV15" s="39">
        <f t="shared" ref="AV15:AV27" si="22">(AU15/12*5*$D15*$G15*$H15*$L15*AV$9)+(AU15/12*4*$E15*$G15*$I15*$L15*AV$10)+(AU15/12*3*$F15*$G15*$I15*$L15*AV$10)</f>
        <v>0</v>
      </c>
      <c r="AW15" s="39"/>
      <c r="AX15" s="39">
        <f t="shared" ref="AX15:AX27" si="23">(AW15/12*5*$D15*$G15*$H15*$K15*AX$9)+(AW15/12*4*$E15*$G15*$I15*$K15*AX$10)+(AW15/12*3*$F15*$G15*$I15*$K15*AX$10)</f>
        <v>0</v>
      </c>
      <c r="AY15" s="39"/>
      <c r="AZ15" s="39">
        <f t="shared" ref="AZ15:AZ27" si="24">(AY15/12*5*$D15*$G15*$H15*$K15*AZ$9)+(AY15/12*4*$E15*$G15*$I15*$K15*AZ$10)+(AY15/12*3*$F15*$G15*$I15*$K15*AZ$10)</f>
        <v>0</v>
      </c>
      <c r="BA15" s="39">
        <v>5</v>
      </c>
      <c r="BB15" s="39">
        <f t="shared" ref="BB15:BB27" si="25">(BA15/12*5*$D15*$G15*$H15*$L15*BB$9)+(BA15/12*4*$E15*$G15*$I15*$L15*BB$10)+(BA15/12*3*$F15*$G15*$I15*$L15*BB$10)</f>
        <v>146118.31710000001</v>
      </c>
      <c r="BC15" s="39">
        <v>1300</v>
      </c>
      <c r="BD15" s="39">
        <f t="shared" ref="BD15:BD27" si="26">(BC15/12*5*$D15*$G15*$H15*$K15*BD$9)+(BC15/12*4*$E15*$G15*$I15*$K15*BD$10)+(BC15/12*3*$F15*$G15*$I15*$K15*BD$10)</f>
        <v>32547634.483000003</v>
      </c>
      <c r="BE15" s="39">
        <f>290-80</f>
        <v>210</v>
      </c>
      <c r="BF15" s="39">
        <f t="shared" ref="BF15:BF27" si="27">(BE15/12*5*$D15*$G15*$H15*$K15*BF$9)+(BE15/12*4*$E15*$G15*$I15*$K15*BF$10)+(BE15/12*3*$F15*$G15*$I15*$K15*BF$10)</f>
        <v>5159747.8962749997</v>
      </c>
      <c r="BG15" s="39">
        <v>500</v>
      </c>
      <c r="BH15" s="39">
        <f t="shared" ref="BH15:BH27" si="28">(BG15/12*5*$D15*$G15*$H15*$K15*BH$9)+(BG15/12*4*$E15*$G15*$I15*$K15*BH$10)+(BG15/12*3*$F15*$G15*$I15*$K15*BH$10)</f>
        <v>12285114.03875</v>
      </c>
      <c r="BI15" s="39">
        <v>2680</v>
      </c>
      <c r="BJ15" s="39">
        <f t="shared" ref="BJ15:BJ27" si="29">(BI15/12*5*$D15*$G15*$H15*$L15*BJ$9)+(BI15/12*4*$E15*$G15*$I15*$L15*BJ$10)+(BI15/12*3*$F15*$G15*$I15*$L15*BJ$10)</f>
        <v>71174272.940400004</v>
      </c>
      <c r="BK15" s="39">
        <v>420</v>
      </c>
      <c r="BL15" s="39">
        <f t="shared" ref="BL15:BL27" si="30">(BK15/12*5*$D15*$G15*$H15*$K15*BL$9)+(BK15/12*4*$E15*$G15*$I15*$K15*BL$10)+(BK15/12*3*$F15*$G15*$I15*$K15*BL$10)</f>
        <v>10990572.827849999</v>
      </c>
      <c r="BM15" s="39">
        <v>743</v>
      </c>
      <c r="BN15" s="39">
        <f t="shared" ref="BN15:BN27" si="31">(BM15/12*5*$D15*$G15*$H15*$K15*BN$9)+(BM15/12*4*$E15*$G15*$I15*$K15*BN$10)+(BM15/12*3*$F15*$G15*$I15*$K15*BN$11)</f>
        <v>18602224.939130001</v>
      </c>
      <c r="BO15" s="49"/>
      <c r="BP15" s="39">
        <f t="shared" ref="BP15:BP27" si="32">(BO15/12*5*$D15*$G15*$H15*$L15*BP$9)+(BO15/12*4*$E15*$G15*$I15*$L15*BP$10)+(BO15/12*3*$F15*$G15*$I15*$L15*BP$10)</f>
        <v>0</v>
      </c>
      <c r="BQ15" s="39"/>
      <c r="BR15" s="39">
        <f t="shared" ref="BR15:BR27" si="33">(BQ15/12*5*$D15*$G15*$H15*$L15*BR$9)+(BQ15/12*4*$E15*$G15*$I15*$L15*BR$10)+(BQ15/12*3*$F15*$G15*$I15*$L15*BR$10)</f>
        <v>0</v>
      </c>
      <c r="BS15" s="39"/>
      <c r="BT15" s="39">
        <f t="shared" ref="BT15:BT27" si="34">(BS15/12*5*$D15*$G15*$H15*$K15*BT$9)+(BS15/12*4*$E15*$G15*$I15*$K15*BT$10)+(BS15/12*3*$F15*$G15*$I15*$K15*BT$10)</f>
        <v>0</v>
      </c>
      <c r="BU15" s="39"/>
      <c r="BV15" s="39">
        <f t="shared" ref="BV15:BV27" si="35">(BU15/12*5*$D15*$G15*$H15*$K15*BV$9)+(BU15/12*4*$E15*$G15*$I15*$K15*BV$10)+(BU15/12*3*$F15*$G15*$I15*$K15*BV$10)</f>
        <v>0</v>
      </c>
      <c r="BW15" s="39"/>
      <c r="BX15" s="39">
        <f t="shared" ref="BX15:BX27" si="36">(BW15/12*5*$D15*$G15*$H15*$L15*BX$9)+(BW15/12*4*$E15*$G15*$I15*$L15*BX$10)+(BW15/12*3*$F15*$G15*$I15*$L15*BX$10)</f>
        <v>0</v>
      </c>
      <c r="BY15" s="39"/>
      <c r="BZ15" s="39">
        <f t="shared" ref="BZ15:BZ27" si="37">(BY15/12*5*$D15*$G15*$H15*$L15*BZ$9)+(BY15/12*4*$E15*$G15*$I15*$L15*BZ$10)+(BY15/12*3*$F15*$G15*$I15*$L15*BZ$10)</f>
        <v>0</v>
      </c>
      <c r="CA15" s="39"/>
      <c r="CB15" s="39">
        <f t="shared" ref="CB15:CB27" si="38">(CA15/12*5*$D15*$G15*$H15*$K15*CB$9)+(CA15/12*4*$E15*$G15*$I15*$K15*CB$10)+(CA15/12*3*$F15*$G15*$I15*$K15*CB$10)</f>
        <v>0</v>
      </c>
      <c r="CC15" s="39"/>
      <c r="CD15" s="39">
        <f t="shared" ref="CD15:CD27" si="39">(CC15/12*5*$D15*$G15*$H15*$L15*CD$9)+(CC15/12*4*$E15*$G15*$I15*$L15*CD$10)+(CC15/12*3*$F15*$G15*$I15*$L15*CD$10)</f>
        <v>0</v>
      </c>
      <c r="CE15" s="39"/>
      <c r="CF15" s="39">
        <f t="shared" ref="CF15:CF27" si="40">(CE15/12*5*$D15*$G15*$H15*$K15*CF$9)+(CE15/12*4*$E15*$G15*$I15*$K15*CF$10)+(CE15/12*3*$F15*$G15*$I15*$K15*CF$10)</f>
        <v>0</v>
      </c>
      <c r="CG15" s="39">
        <v>240</v>
      </c>
      <c r="CH15" s="39">
        <f t="shared" ref="CH15:CH27" si="41">(CG15/12*5*$D15*$G15*$H15*$K15*CH$9)+(CG15/12*4*$E15*$G15*$I15*$K15*CH$10)+(CG15/12*3*$F15*$G15*$I15*$K15*CH$10)</f>
        <v>4429073.8127999995</v>
      </c>
      <c r="CI15" s="39">
        <v>65</v>
      </c>
      <c r="CJ15" s="39">
        <f t="shared" ref="CJ15:CJ27" si="42">(CI15/12*5*$D15*$G15*$H15*$K15*CJ$9)+(CI15/12*4*$E15*$G15*$I15*$K15*CJ$10)+(CI15/12*3*$F15*$G15*$I15*$K15*CJ$10)</f>
        <v>1199540.8243</v>
      </c>
      <c r="CK15" s="39">
        <v>143</v>
      </c>
      <c r="CL15" s="39">
        <f t="shared" ref="CL15:CL27" si="43">(CK15/12*5*$D15*$G15*$H15*$K15*CL$9)+(CK15/12*4*$E15*$G15*$I15*$K15*CL$10)+(CK15/12*3*$F15*$G15*$I15*$K15*CL$10)</f>
        <v>3482486.55755</v>
      </c>
      <c r="CM15" s="39">
        <v>506</v>
      </c>
      <c r="CN15" s="39">
        <f t="shared" ref="CN15:CN27" si="44">(CM15/12*5*$D15*$G15*$H15*$L15*CN$9)+(CM15/12*4*$E15*$G15*$I15*$L15*CN$10)+(CM15/12*3*$F15*$G15*$I15*$L15*CN$10)</f>
        <v>15070380.169614</v>
      </c>
      <c r="CO15" s="39">
        <v>240</v>
      </c>
      <c r="CP15" s="39">
        <f t="shared" ref="CP15:CP27" si="45">(CO15/12*5*$D15*$G15*$H15*$L15*CP$9)+(CO15/12*4*$E15*$G15*$I15*$L15*CP$10)+(CO15/12*3*$F15*$G15*$I15*$L15*CP$10)</f>
        <v>8217457.9552800003</v>
      </c>
      <c r="CQ15" s="44">
        <v>135</v>
      </c>
      <c r="CR15" s="39">
        <f t="shared" ref="CR15:CR27" si="46">(CQ15/12*5*$D15*$G15*$H15*$K15*CR$9)+(CQ15/12*4*$E15*$G15*$I15*$K15*CR$10)+(CQ15/12*3*$F15*$G15*$I15*$K15*CR$10)</f>
        <v>3733726.8464999995</v>
      </c>
      <c r="CS15" s="39">
        <v>445</v>
      </c>
      <c r="CT15" s="39">
        <f t="shared" ref="CT15:CT27" si="47">(CS15/12*5*$D15*$G15*$H15*$L15*CT$9)+(CS15/12*4*$E15*$G15*$I15*$L15*CT$10)+(CS15/12*3*$F15*$G15*$I15*$L15*CT$10)</f>
        <v>14891932.545419998</v>
      </c>
      <c r="CU15" s="39">
        <v>35</v>
      </c>
      <c r="CV15" s="39">
        <f t="shared" ref="CV15:CV27" si="48">(CU15/12*5*$D15*$G15*$H15*$L15*CV$9)+(CU15/12*4*$E15*$G15*$I15*$L15*CV$10)+(CU15/12*3*$F15*$G15*$I15*$L15*CV$10)</f>
        <v>1018122.25137</v>
      </c>
      <c r="CW15" s="39">
        <v>260</v>
      </c>
      <c r="CX15" s="39">
        <f t="shared" ref="CX15:CX27" si="49">(CW15/12*5*$D15*$G15*$H15*$L15*CX$9)+(CW15/12*4*$E15*$G15*$I15*$L15*CX$10)+(CW15/12*3*$F15*$G15*$I15*$L15*CX$10)</f>
        <v>8717037.4254599996</v>
      </c>
      <c r="CY15" s="39">
        <v>265</v>
      </c>
      <c r="CZ15" s="39">
        <f t="shared" ref="CZ15:CZ27" si="50">(CY15/12*5*$D15*$G15*$H15*$L15*CZ$9)+(CY15/12*4*$E15*$G15*$I15*$L15*CZ$10)+(CY15/12*3*$F15*$G15*$I15*$L15*CZ$10)</f>
        <v>8868229.4933400005</v>
      </c>
      <c r="DA15" s="39">
        <v>248</v>
      </c>
      <c r="DB15" s="39">
        <f t="shared" ref="DB15:DB27" si="51">(DA15/12*5*$D15*$G15*$H15*$L15*DB$9)+(DA15/12*4*$E15*$G15*$I15*$L15*DB$10)+(DA15/12*3*$F15*$G15*$I15*$L15*DB$10)</f>
        <v>8314712.6212080009</v>
      </c>
      <c r="DC15" s="39">
        <v>290</v>
      </c>
      <c r="DD15" s="39">
        <f t="shared" ref="DD15:DD27" si="52">(DC15/12*5*$D15*$G15*$H15*$K15*DD$9)+(DC15/12*4*$E15*$G15*$I15*$K15*DD$10)+(DC15/12*3*$F15*$G15*$I15*$K15*DD$10)</f>
        <v>8020598.4109999994</v>
      </c>
      <c r="DE15" s="39">
        <v>147</v>
      </c>
      <c r="DF15" s="39">
        <f t="shared" ref="DF15:DF27" si="53">(DE15/12*5*$D15*$G15*$H15*$K15*DF$9)+(DE15/12*4*$E15*$G15*$I15*$K15*DF$10)+(DE15/12*3*$F15*$G15*$I15*$K15*DF$10)</f>
        <v>4186726.3650449999</v>
      </c>
      <c r="DG15" s="39">
        <v>16</v>
      </c>
      <c r="DH15" s="39">
        <f t="shared" ref="DH15:DH27" si="54">(DG15/12*5*$D15*$G15*$H15*$L15*DH$9)+(DG15/12*4*$E15*$G15*$I15*$L15*DH$10)+(DG15/12*3*$F15*$G15*$I15*$L15*DH$10)</f>
        <v>593697.93839999998</v>
      </c>
      <c r="DI15" s="39">
        <v>131</v>
      </c>
      <c r="DJ15" s="39">
        <f t="shared" ref="DJ15:DJ27" si="55">(DI15/12*5*$D15*$G15*$H15*$L15*DJ$9)+(DI15/12*4*$E15*$G15*$I15*$L15*DJ$10)+(DI15/12*3*$F15*$G15*$I15*$L15*DJ$10)</f>
        <v>4714587.8173799999</v>
      </c>
      <c r="DK15" s="39">
        <v>32</v>
      </c>
      <c r="DL15" s="39">
        <f t="shared" ref="DL15:DL27" si="56">(DK15/12*5*$D15*$G15*$H15*$M15*DL$9)+(DK15/12*4*$E15*$G15*$I15*$M15*DL$10)+(DK15/12*3*$F15*$G15*$I15*$M15*DL$10)</f>
        <v>1576126.6698000003</v>
      </c>
      <c r="DM15" s="39">
        <v>105</v>
      </c>
      <c r="DN15" s="39">
        <f>(DM15/12*5*$D15*$G15*$H15*$N15*DN$9)+(DM15/12*4*$E15*$G15*$I15*$N15*DN$10)+(DM15/12*3*$F15*$G15*$I15*$N15*DN$10)</f>
        <v>5590068.8036812497</v>
      </c>
      <c r="DO15" s="39"/>
      <c r="DP15" s="39">
        <f t="shared" ref="DP15:DP76" si="57">(DO15*$D15*$G15*$H15*$L15*DP$9)</f>
        <v>0</v>
      </c>
      <c r="DQ15" s="39">
        <f t="shared" ref="DQ15:DQ27" si="58">SUM(O15,Q15,S15,U15,W15,Y15,AA15,AC15,AE15,AG15,AI15,AK15,AM15,AO15,AQ15,AS15,AU15,AW15,AY15,BA15,BC15,BE15,BG15,BI15,BK15,BM15,BO15,BQ15,BS15,BU15,BW15,BY15,CA15,CC15,CE15,CG15,CI15,CK15,CM15,CO15,CQ15,CS15,CU15,CW15,CY15,DA15,DC15,DE15,DG15,DI15,DK15,DM15,DO15)</f>
        <v>12798</v>
      </c>
      <c r="DR15" s="39">
        <f t="shared" ref="DR15:DR27" si="59">SUM(P15,R15,T15,V15,X15,Z15,AB15,AD15,AF15,AH15,AJ15,AL15,AN15,AP15,AR15,AT15,AV15,AX15,AZ15,BB15,BD15,BF15,BH15,BJ15,BL15,BN15,BP15,BR15,BT15,BV15,BX15,BZ15,CB15,CD15,CF15,CH15,CJ15,CL15,CN15,CP15,CR15,CT15,CV15,CX15,CZ15,DB15,DD15,DF15,DH15,DJ15,DL15,DN15,DP15)</f>
        <v>361854587.59217829</v>
      </c>
    </row>
    <row r="16" spans="1:122" ht="38.25" customHeight="1" x14ac:dyDescent="0.25">
      <c r="A16" s="46"/>
      <c r="B16" s="47">
        <v>3</v>
      </c>
      <c r="C16" s="33" t="s">
        <v>147</v>
      </c>
      <c r="D16" s="34">
        <f t="shared" ref="D16:D79" si="60">D15</f>
        <v>19063</v>
      </c>
      <c r="E16" s="35">
        <v>18530</v>
      </c>
      <c r="F16" s="35">
        <v>18715</v>
      </c>
      <c r="G16" s="50">
        <v>0.28000000000000003</v>
      </c>
      <c r="H16" s="37">
        <v>1</v>
      </c>
      <c r="I16" s="37">
        <v>1</v>
      </c>
      <c r="J16" s="38"/>
      <c r="K16" s="34">
        <v>1.4</v>
      </c>
      <c r="L16" s="34">
        <v>1.68</v>
      </c>
      <c r="M16" s="34">
        <v>2.23</v>
      </c>
      <c r="N16" s="34">
        <v>2.57</v>
      </c>
      <c r="O16" s="39">
        <v>617</v>
      </c>
      <c r="P16" s="39">
        <f t="shared" si="7"/>
        <v>4828404.5989666674</v>
      </c>
      <c r="Q16" s="39">
        <v>0</v>
      </c>
      <c r="R16" s="39">
        <f t="shared" si="8"/>
        <v>0</v>
      </c>
      <c r="S16" s="39">
        <v>0</v>
      </c>
      <c r="T16" s="39">
        <f t="shared" ref="T16:T27" si="61">(S16/12*5*$D16*$G16*$H16*$K16*T$9)+(S16/12*4*$E16*$G16*$I16*$K16*T$10)+(S16/12*3*$F16*$G16*$I16*$K16*T$10)</f>
        <v>0</v>
      </c>
      <c r="U16" s="39"/>
      <c r="V16" s="39">
        <f t="shared" si="9"/>
        <v>0</v>
      </c>
      <c r="W16" s="39">
        <v>0</v>
      </c>
      <c r="X16" s="39">
        <f t="shared" si="10"/>
        <v>0</v>
      </c>
      <c r="Y16" s="39">
        <v>2</v>
      </c>
      <c r="Z16" s="39">
        <f t="shared" si="11"/>
        <v>15651.230466666668</v>
      </c>
      <c r="AA16" s="39">
        <v>0</v>
      </c>
      <c r="AB16" s="39">
        <f t="shared" si="12"/>
        <v>0</v>
      </c>
      <c r="AC16" s="39">
        <v>0</v>
      </c>
      <c r="AD16" s="39">
        <f t="shared" si="13"/>
        <v>0</v>
      </c>
      <c r="AE16" s="39">
        <v>93</v>
      </c>
      <c r="AF16" s="39">
        <f t="shared" si="14"/>
        <v>856640.05</v>
      </c>
      <c r="AG16" s="39">
        <v>0</v>
      </c>
      <c r="AH16" s="39">
        <f t="shared" si="15"/>
        <v>0</v>
      </c>
      <c r="AI16" s="39">
        <v>8</v>
      </c>
      <c r="AJ16" s="39">
        <f t="shared" si="16"/>
        <v>53305.505866666674</v>
      </c>
      <c r="AK16" s="39"/>
      <c r="AL16" s="39">
        <f t="shared" si="17"/>
        <v>0</v>
      </c>
      <c r="AM16" s="42">
        <v>0</v>
      </c>
      <c r="AN16" s="39">
        <f t="shared" si="18"/>
        <v>0</v>
      </c>
      <c r="AO16" s="43">
        <v>0</v>
      </c>
      <c r="AP16" s="39">
        <f t="shared" si="19"/>
        <v>0</v>
      </c>
      <c r="AQ16" s="39">
        <v>0</v>
      </c>
      <c r="AR16" s="39">
        <f t="shared" si="20"/>
        <v>0</v>
      </c>
      <c r="AS16" s="39">
        <v>0</v>
      </c>
      <c r="AT16" s="39">
        <f t="shared" si="21"/>
        <v>0</v>
      </c>
      <c r="AU16" s="39">
        <v>0</v>
      </c>
      <c r="AV16" s="39">
        <f t="shared" si="22"/>
        <v>0</v>
      </c>
      <c r="AW16" s="39"/>
      <c r="AX16" s="39">
        <f t="shared" si="23"/>
        <v>0</v>
      </c>
      <c r="AY16" s="39"/>
      <c r="AZ16" s="39">
        <f t="shared" si="24"/>
        <v>0</v>
      </c>
      <c r="BA16" s="39">
        <v>3</v>
      </c>
      <c r="BB16" s="39">
        <f t="shared" si="25"/>
        <v>26395.566960000004</v>
      </c>
      <c r="BC16" s="39"/>
      <c r="BD16" s="39">
        <f t="shared" si="26"/>
        <v>0</v>
      </c>
      <c r="BE16" s="39"/>
      <c r="BF16" s="39">
        <f t="shared" si="27"/>
        <v>0</v>
      </c>
      <c r="BG16" s="39">
        <v>0</v>
      </c>
      <c r="BH16" s="39">
        <f t="shared" si="28"/>
        <v>0</v>
      </c>
      <c r="BI16" s="39">
        <v>1963</v>
      </c>
      <c r="BJ16" s="39">
        <f t="shared" si="29"/>
        <v>15695806.202440003</v>
      </c>
      <c r="BK16" s="39">
        <v>466</v>
      </c>
      <c r="BL16" s="39">
        <f t="shared" si="30"/>
        <v>3671402.8227800005</v>
      </c>
      <c r="BM16" s="39">
        <v>445</v>
      </c>
      <c r="BN16" s="39">
        <f t="shared" si="31"/>
        <v>3354371.5935333343</v>
      </c>
      <c r="BO16" s="49">
        <v>0</v>
      </c>
      <c r="BP16" s="39">
        <f t="shared" si="32"/>
        <v>0</v>
      </c>
      <c r="BQ16" s="39">
        <v>0</v>
      </c>
      <c r="BR16" s="39">
        <f t="shared" si="33"/>
        <v>0</v>
      </c>
      <c r="BS16" s="39">
        <v>0</v>
      </c>
      <c r="BT16" s="39">
        <f t="shared" si="34"/>
        <v>0</v>
      </c>
      <c r="BU16" s="39"/>
      <c r="BV16" s="39">
        <f t="shared" si="35"/>
        <v>0</v>
      </c>
      <c r="BW16" s="39">
        <v>0</v>
      </c>
      <c r="BX16" s="39">
        <f t="shared" si="36"/>
        <v>0</v>
      </c>
      <c r="BY16" s="39"/>
      <c r="BZ16" s="39">
        <f t="shared" si="37"/>
        <v>0</v>
      </c>
      <c r="CA16" s="39">
        <v>0</v>
      </c>
      <c r="CB16" s="39">
        <f t="shared" si="38"/>
        <v>0</v>
      </c>
      <c r="CC16" s="39"/>
      <c r="CD16" s="39">
        <f t="shared" si="39"/>
        <v>0</v>
      </c>
      <c r="CE16" s="39">
        <v>0</v>
      </c>
      <c r="CF16" s="39">
        <f t="shared" si="40"/>
        <v>0</v>
      </c>
      <c r="CG16" s="39">
        <v>55</v>
      </c>
      <c r="CH16" s="39">
        <f t="shared" si="41"/>
        <v>305590.21826666663</v>
      </c>
      <c r="CI16" s="39">
        <v>60</v>
      </c>
      <c r="CJ16" s="39">
        <f t="shared" si="42"/>
        <v>333371.14720000001</v>
      </c>
      <c r="CK16" s="39">
        <v>117</v>
      </c>
      <c r="CL16" s="39">
        <f t="shared" si="43"/>
        <v>857855.92619999999</v>
      </c>
      <c r="CM16" s="39">
        <v>666</v>
      </c>
      <c r="CN16" s="39">
        <f t="shared" si="44"/>
        <v>5972044.0605840012</v>
      </c>
      <c r="CO16" s="39">
        <v>351</v>
      </c>
      <c r="CP16" s="39">
        <f t="shared" si="45"/>
        <v>3618332.2932120003</v>
      </c>
      <c r="CQ16" s="44">
        <v>170</v>
      </c>
      <c r="CR16" s="39">
        <f t="shared" si="46"/>
        <v>1415574.6546666666</v>
      </c>
      <c r="CS16" s="51">
        <v>75</v>
      </c>
      <c r="CT16" s="39">
        <f t="shared" si="47"/>
        <v>755661.67320000019</v>
      </c>
      <c r="CU16" s="39">
        <v>13</v>
      </c>
      <c r="CV16" s="39">
        <f t="shared" si="48"/>
        <v>113854.531336</v>
      </c>
      <c r="CW16" s="39">
        <v>280</v>
      </c>
      <c r="CX16" s="39">
        <f t="shared" si="49"/>
        <v>2826367.8004799997</v>
      </c>
      <c r="CY16" s="39">
        <v>73</v>
      </c>
      <c r="CZ16" s="39">
        <f t="shared" si="50"/>
        <v>735510.69524799997</v>
      </c>
      <c r="DA16" s="39">
        <v>180</v>
      </c>
      <c r="DB16" s="39">
        <f t="shared" si="51"/>
        <v>1816950.7288800003</v>
      </c>
      <c r="DC16" s="39">
        <v>370</v>
      </c>
      <c r="DD16" s="39">
        <f t="shared" si="52"/>
        <v>3080956.6013333327</v>
      </c>
      <c r="DE16" s="39">
        <v>66</v>
      </c>
      <c r="DF16" s="39">
        <f t="shared" si="53"/>
        <v>565947.64996000007</v>
      </c>
      <c r="DG16" s="39"/>
      <c r="DH16" s="39">
        <f t="shared" si="54"/>
        <v>0</v>
      </c>
      <c r="DI16" s="39">
        <v>190</v>
      </c>
      <c r="DJ16" s="39">
        <f t="shared" si="55"/>
        <v>2058738.1752000004</v>
      </c>
      <c r="DK16" s="39">
        <v>14</v>
      </c>
      <c r="DL16" s="39">
        <f t="shared" si="56"/>
        <v>207608.08285000004</v>
      </c>
      <c r="DM16" s="39">
        <v>77</v>
      </c>
      <c r="DN16" s="39">
        <f t="shared" ref="DN16:DN30" si="62">(DM16/12*5*$D16*$G16*$H16*$N16*DN$9)+(DM16/12*4*$E16*$G16*$I16*$N16*DN$10)+(DM16/12*3*$F16*$G16*$I16*$N16*DN$10)</f>
        <v>1234223.0763683333</v>
      </c>
      <c r="DO16" s="39"/>
      <c r="DP16" s="39">
        <f t="shared" si="57"/>
        <v>0</v>
      </c>
      <c r="DQ16" s="39">
        <f t="shared" si="58"/>
        <v>6354</v>
      </c>
      <c r="DR16" s="39">
        <f t="shared" si="59"/>
        <v>54400564.885998361</v>
      </c>
    </row>
    <row r="17" spans="1:122" ht="32.25" customHeight="1" x14ac:dyDescent="0.25">
      <c r="A17" s="46"/>
      <c r="B17" s="47">
        <v>4</v>
      </c>
      <c r="C17" s="33" t="s">
        <v>148</v>
      </c>
      <c r="D17" s="34">
        <f t="shared" si="60"/>
        <v>19063</v>
      </c>
      <c r="E17" s="35">
        <v>18530</v>
      </c>
      <c r="F17" s="35">
        <v>18715</v>
      </c>
      <c r="G17" s="48">
        <v>0.98</v>
      </c>
      <c r="H17" s="37">
        <v>1</v>
      </c>
      <c r="I17" s="37">
        <v>1</v>
      </c>
      <c r="J17" s="38"/>
      <c r="K17" s="34">
        <v>1.4</v>
      </c>
      <c r="L17" s="34">
        <v>1.68</v>
      </c>
      <c r="M17" s="34">
        <v>2.23</v>
      </c>
      <c r="N17" s="34">
        <v>2.57</v>
      </c>
      <c r="O17" s="39">
        <v>0</v>
      </c>
      <c r="P17" s="39">
        <f t="shared" si="7"/>
        <v>0</v>
      </c>
      <c r="Q17" s="39">
        <v>0</v>
      </c>
      <c r="R17" s="39">
        <f t="shared" si="8"/>
        <v>0</v>
      </c>
      <c r="S17" s="39">
        <v>0</v>
      </c>
      <c r="T17" s="39">
        <f t="shared" si="61"/>
        <v>0</v>
      </c>
      <c r="U17" s="39"/>
      <c r="V17" s="39">
        <f t="shared" si="9"/>
        <v>0</v>
      </c>
      <c r="W17" s="39">
        <v>0</v>
      </c>
      <c r="X17" s="39">
        <f t="shared" si="10"/>
        <v>0</v>
      </c>
      <c r="Y17" s="39">
        <v>0</v>
      </c>
      <c r="Z17" s="39">
        <f t="shared" si="11"/>
        <v>0</v>
      </c>
      <c r="AA17" s="39">
        <v>0</v>
      </c>
      <c r="AB17" s="39">
        <f t="shared" si="12"/>
        <v>0</v>
      </c>
      <c r="AC17" s="39">
        <v>0</v>
      </c>
      <c r="AD17" s="39">
        <f t="shared" si="13"/>
        <v>0</v>
      </c>
      <c r="AE17" s="39">
        <f>1104</f>
        <v>1104</v>
      </c>
      <c r="AF17" s="39">
        <f t="shared" si="14"/>
        <v>35592012.399999999</v>
      </c>
      <c r="AG17" s="39">
        <v>0</v>
      </c>
      <c r="AH17" s="39">
        <f t="shared" si="15"/>
        <v>0</v>
      </c>
      <c r="AI17" s="39">
        <v>0</v>
      </c>
      <c r="AJ17" s="39">
        <f t="shared" si="16"/>
        <v>0</v>
      </c>
      <c r="AK17" s="39"/>
      <c r="AL17" s="39">
        <f t="shared" si="17"/>
        <v>0</v>
      </c>
      <c r="AM17" s="42">
        <v>0</v>
      </c>
      <c r="AN17" s="39">
        <f t="shared" si="18"/>
        <v>0</v>
      </c>
      <c r="AO17" s="43">
        <v>0</v>
      </c>
      <c r="AP17" s="39">
        <f t="shared" si="19"/>
        <v>0</v>
      </c>
      <c r="AQ17" s="39">
        <v>0</v>
      </c>
      <c r="AR17" s="39">
        <f t="shared" si="20"/>
        <v>0</v>
      </c>
      <c r="AS17" s="39">
        <v>1340</v>
      </c>
      <c r="AT17" s="39">
        <f t="shared" si="21"/>
        <v>42423378.26608</v>
      </c>
      <c r="AU17" s="39">
        <v>0</v>
      </c>
      <c r="AV17" s="39">
        <f t="shared" si="22"/>
        <v>0</v>
      </c>
      <c r="AW17" s="39"/>
      <c r="AX17" s="39">
        <f t="shared" si="23"/>
        <v>0</v>
      </c>
      <c r="AY17" s="39"/>
      <c r="AZ17" s="39">
        <f t="shared" si="24"/>
        <v>0</v>
      </c>
      <c r="BA17" s="39">
        <v>1</v>
      </c>
      <c r="BB17" s="39">
        <f t="shared" si="25"/>
        <v>30794.828119999995</v>
      </c>
      <c r="BC17" s="39">
        <v>1185</v>
      </c>
      <c r="BD17" s="39">
        <f t="shared" si="26"/>
        <v>31263497.043099999</v>
      </c>
      <c r="BE17" s="39">
        <f>990+30</f>
        <v>1020</v>
      </c>
      <c r="BF17" s="39">
        <f t="shared" si="27"/>
        <v>26409032.243299998</v>
      </c>
      <c r="BG17" s="39">
        <v>1279</v>
      </c>
      <c r="BH17" s="39">
        <f t="shared" si="28"/>
        <v>33114855.136451662</v>
      </c>
      <c r="BI17" s="39">
        <v>1088</v>
      </c>
      <c r="BJ17" s="39">
        <f t="shared" si="29"/>
        <v>30448104.95104</v>
      </c>
      <c r="BK17" s="39">
        <v>0</v>
      </c>
      <c r="BL17" s="39">
        <f t="shared" si="30"/>
        <v>0</v>
      </c>
      <c r="BM17" s="39">
        <v>1104</v>
      </c>
      <c r="BN17" s="39">
        <f t="shared" si="31"/>
        <v>29126498.511039998</v>
      </c>
      <c r="BO17" s="49">
        <v>0</v>
      </c>
      <c r="BP17" s="39">
        <f t="shared" si="32"/>
        <v>0</v>
      </c>
      <c r="BQ17" s="39">
        <v>0</v>
      </c>
      <c r="BR17" s="39">
        <f t="shared" si="33"/>
        <v>0</v>
      </c>
      <c r="BS17" s="39">
        <v>0</v>
      </c>
      <c r="BT17" s="39">
        <f t="shared" si="34"/>
        <v>0</v>
      </c>
      <c r="BU17" s="39">
        <v>0</v>
      </c>
      <c r="BV17" s="39">
        <f t="shared" si="35"/>
        <v>0</v>
      </c>
      <c r="BW17" s="39">
        <v>0</v>
      </c>
      <c r="BX17" s="39">
        <f t="shared" si="36"/>
        <v>0</v>
      </c>
      <c r="BY17" s="39"/>
      <c r="BZ17" s="39">
        <f t="shared" si="37"/>
        <v>0</v>
      </c>
      <c r="CA17" s="39">
        <v>0</v>
      </c>
      <c r="CB17" s="39">
        <f t="shared" si="38"/>
        <v>0</v>
      </c>
      <c r="CC17" s="39">
        <v>0</v>
      </c>
      <c r="CD17" s="39">
        <f t="shared" si="39"/>
        <v>0</v>
      </c>
      <c r="CE17" s="39">
        <v>0</v>
      </c>
      <c r="CF17" s="39">
        <f t="shared" si="40"/>
        <v>0</v>
      </c>
      <c r="CG17" s="39"/>
      <c r="CH17" s="39">
        <f t="shared" si="41"/>
        <v>0</v>
      </c>
      <c r="CI17" s="39"/>
      <c r="CJ17" s="39">
        <f t="shared" si="42"/>
        <v>0</v>
      </c>
      <c r="CK17" s="39">
        <v>149</v>
      </c>
      <c r="CL17" s="39">
        <f t="shared" si="43"/>
        <v>3823691.1582333329</v>
      </c>
      <c r="CM17" s="39">
        <v>320</v>
      </c>
      <c r="CN17" s="39">
        <f t="shared" si="44"/>
        <v>10043077.09888</v>
      </c>
      <c r="CO17" s="39">
        <v>241</v>
      </c>
      <c r="CP17" s="39">
        <f t="shared" si="45"/>
        <v>8695337.0066219997</v>
      </c>
      <c r="CQ17" s="44">
        <v>130</v>
      </c>
      <c r="CR17" s="39">
        <f t="shared" si="46"/>
        <v>3788743.9286666662</v>
      </c>
      <c r="CS17" s="39">
        <v>225</v>
      </c>
      <c r="CT17" s="39">
        <f t="shared" si="47"/>
        <v>7934447.568599999</v>
      </c>
      <c r="CU17" s="39">
        <v>20</v>
      </c>
      <c r="CV17" s="39">
        <f t="shared" si="48"/>
        <v>613062.86104000011</v>
      </c>
      <c r="CW17" s="39">
        <v>160</v>
      </c>
      <c r="CX17" s="39">
        <f t="shared" si="49"/>
        <v>5652735.6009599995</v>
      </c>
      <c r="CY17" s="39">
        <v>200</v>
      </c>
      <c r="CZ17" s="39">
        <f t="shared" si="50"/>
        <v>7052842.2831999995</v>
      </c>
      <c r="DA17" s="39">
        <v>230</v>
      </c>
      <c r="DB17" s="39">
        <f t="shared" si="51"/>
        <v>8125807.4263800001</v>
      </c>
      <c r="DC17" s="39">
        <v>275</v>
      </c>
      <c r="DD17" s="39">
        <f t="shared" si="52"/>
        <v>8014650.6183333332</v>
      </c>
      <c r="DE17" s="39">
        <v>113</v>
      </c>
      <c r="DF17" s="39">
        <f t="shared" si="53"/>
        <v>3391398.4175633327</v>
      </c>
      <c r="DG17" s="39">
        <v>10</v>
      </c>
      <c r="DH17" s="39">
        <f t="shared" si="54"/>
        <v>391010.73900000006</v>
      </c>
      <c r="DI17" s="39">
        <v>41</v>
      </c>
      <c r="DJ17" s="39">
        <f t="shared" si="55"/>
        <v>1554889.0954799999</v>
      </c>
      <c r="DK17" s="39">
        <v>10</v>
      </c>
      <c r="DL17" s="39">
        <f t="shared" si="56"/>
        <v>519020.20712500007</v>
      </c>
      <c r="DM17" s="39">
        <v>20</v>
      </c>
      <c r="DN17" s="39">
        <f t="shared" si="62"/>
        <v>1122020.9785166667</v>
      </c>
      <c r="DO17" s="39"/>
      <c r="DP17" s="39">
        <f t="shared" si="57"/>
        <v>0</v>
      </c>
      <c r="DQ17" s="39">
        <f t="shared" si="58"/>
        <v>10265</v>
      </c>
      <c r="DR17" s="39">
        <f t="shared" si="59"/>
        <v>299130908.36773199</v>
      </c>
    </row>
    <row r="18" spans="1:122" ht="15.75" customHeight="1" x14ac:dyDescent="0.25">
      <c r="A18" s="46"/>
      <c r="B18" s="47">
        <v>5</v>
      </c>
      <c r="C18" s="33" t="s">
        <v>149</v>
      </c>
      <c r="D18" s="34">
        <f t="shared" si="60"/>
        <v>19063</v>
      </c>
      <c r="E18" s="35">
        <v>18530</v>
      </c>
      <c r="F18" s="35">
        <v>18715</v>
      </c>
      <c r="G18" s="34">
        <v>1.01</v>
      </c>
      <c r="H18" s="37">
        <v>1</v>
      </c>
      <c r="I18" s="37">
        <v>1</v>
      </c>
      <c r="J18" s="38"/>
      <c r="K18" s="34">
        <v>1.4</v>
      </c>
      <c r="L18" s="34">
        <v>1.68</v>
      </c>
      <c r="M18" s="34">
        <v>2.23</v>
      </c>
      <c r="N18" s="34">
        <v>2.57</v>
      </c>
      <c r="O18" s="39">
        <v>0</v>
      </c>
      <c r="P18" s="39">
        <f t="shared" si="7"/>
        <v>0</v>
      </c>
      <c r="Q18" s="39">
        <v>0</v>
      </c>
      <c r="R18" s="39">
        <f t="shared" si="8"/>
        <v>0</v>
      </c>
      <c r="S18" s="39">
        <v>0</v>
      </c>
      <c r="T18" s="39">
        <f t="shared" si="61"/>
        <v>0</v>
      </c>
      <c r="U18" s="39"/>
      <c r="V18" s="39">
        <f t="shared" si="9"/>
        <v>0</v>
      </c>
      <c r="W18" s="39">
        <v>0</v>
      </c>
      <c r="X18" s="39">
        <f t="shared" si="10"/>
        <v>0</v>
      </c>
      <c r="Y18" s="39">
        <v>0</v>
      </c>
      <c r="Z18" s="39">
        <f t="shared" si="11"/>
        <v>0</v>
      </c>
      <c r="AA18" s="39">
        <v>0</v>
      </c>
      <c r="AB18" s="39">
        <f t="shared" si="12"/>
        <v>0</v>
      </c>
      <c r="AC18" s="39">
        <v>0</v>
      </c>
      <c r="AD18" s="39">
        <f t="shared" si="13"/>
        <v>0</v>
      </c>
      <c r="AE18" s="39">
        <f>1278</f>
        <v>1278</v>
      </c>
      <c r="AF18" s="39">
        <f t="shared" si="14"/>
        <v>42462897.224999994</v>
      </c>
      <c r="AG18" s="39">
        <v>0</v>
      </c>
      <c r="AH18" s="39">
        <f t="shared" si="15"/>
        <v>0</v>
      </c>
      <c r="AI18" s="39">
        <v>0</v>
      </c>
      <c r="AJ18" s="39">
        <f t="shared" si="16"/>
        <v>0</v>
      </c>
      <c r="AK18" s="39"/>
      <c r="AL18" s="39">
        <f t="shared" si="17"/>
        <v>0</v>
      </c>
      <c r="AM18" s="42">
        <v>0</v>
      </c>
      <c r="AN18" s="39">
        <f t="shared" si="18"/>
        <v>0</v>
      </c>
      <c r="AO18" s="43">
        <v>0</v>
      </c>
      <c r="AP18" s="39">
        <f t="shared" si="19"/>
        <v>0</v>
      </c>
      <c r="AQ18" s="39">
        <v>0</v>
      </c>
      <c r="AR18" s="39">
        <f t="shared" si="20"/>
        <v>0</v>
      </c>
      <c r="AS18" s="39">
        <v>670</v>
      </c>
      <c r="AT18" s="39">
        <f t="shared" si="21"/>
        <v>21861026.555480003</v>
      </c>
      <c r="AU18" s="39">
        <v>0</v>
      </c>
      <c r="AV18" s="39">
        <f t="shared" si="22"/>
        <v>0</v>
      </c>
      <c r="AW18" s="39"/>
      <c r="AX18" s="39">
        <f t="shared" si="23"/>
        <v>0</v>
      </c>
      <c r="AY18" s="39"/>
      <c r="AZ18" s="39">
        <f t="shared" si="24"/>
        <v>0</v>
      </c>
      <c r="BA18" s="39">
        <v>0</v>
      </c>
      <c r="BB18" s="39">
        <f t="shared" si="25"/>
        <v>0</v>
      </c>
      <c r="BC18" s="39">
        <v>675</v>
      </c>
      <c r="BD18" s="39">
        <f t="shared" si="26"/>
        <v>18353473.787250001</v>
      </c>
      <c r="BE18" s="39">
        <v>430</v>
      </c>
      <c r="BF18" s="39">
        <f t="shared" si="27"/>
        <v>11474032.316191666</v>
      </c>
      <c r="BG18" s="39">
        <v>341</v>
      </c>
      <c r="BH18" s="39">
        <f t="shared" si="28"/>
        <v>9099174.464700833</v>
      </c>
      <c r="BI18" s="39">
        <v>512</v>
      </c>
      <c r="BJ18" s="39">
        <f t="shared" si="29"/>
        <v>14767148.139519997</v>
      </c>
      <c r="BK18" s="39">
        <v>0</v>
      </c>
      <c r="BL18" s="39">
        <f t="shared" si="30"/>
        <v>0</v>
      </c>
      <c r="BM18" s="39">
        <v>336</v>
      </c>
      <c r="BN18" s="39">
        <f t="shared" si="31"/>
        <v>9135951.3963200003</v>
      </c>
      <c r="BO18" s="49">
        <v>0</v>
      </c>
      <c r="BP18" s="39">
        <f t="shared" si="32"/>
        <v>0</v>
      </c>
      <c r="BQ18" s="39">
        <v>0</v>
      </c>
      <c r="BR18" s="39">
        <f t="shared" si="33"/>
        <v>0</v>
      </c>
      <c r="BS18" s="39">
        <v>0</v>
      </c>
      <c r="BT18" s="39">
        <f t="shared" si="34"/>
        <v>0</v>
      </c>
      <c r="BU18" s="39">
        <v>0</v>
      </c>
      <c r="BV18" s="39">
        <f t="shared" si="35"/>
        <v>0</v>
      </c>
      <c r="BW18" s="39">
        <v>0</v>
      </c>
      <c r="BX18" s="39">
        <f t="shared" si="36"/>
        <v>0</v>
      </c>
      <c r="BY18" s="39"/>
      <c r="BZ18" s="39">
        <f t="shared" si="37"/>
        <v>0</v>
      </c>
      <c r="CA18" s="39">
        <v>0</v>
      </c>
      <c r="CB18" s="39">
        <f t="shared" si="38"/>
        <v>0</v>
      </c>
      <c r="CC18" s="39">
        <v>0</v>
      </c>
      <c r="CD18" s="39">
        <f t="shared" si="39"/>
        <v>0</v>
      </c>
      <c r="CE18" s="39">
        <v>0</v>
      </c>
      <c r="CF18" s="39">
        <f t="shared" si="40"/>
        <v>0</v>
      </c>
      <c r="CG18" s="39"/>
      <c r="CH18" s="39">
        <f t="shared" si="41"/>
        <v>0</v>
      </c>
      <c r="CI18" s="39"/>
      <c r="CJ18" s="39">
        <f t="shared" si="42"/>
        <v>0</v>
      </c>
      <c r="CK18" s="39">
        <v>24</v>
      </c>
      <c r="CL18" s="39">
        <f t="shared" si="43"/>
        <v>634750.53879999986</v>
      </c>
      <c r="CM18" s="39">
        <v>135</v>
      </c>
      <c r="CN18" s="39">
        <f t="shared" si="44"/>
        <v>4366624.8802049998</v>
      </c>
      <c r="CO18" s="39">
        <v>104</v>
      </c>
      <c r="CP18" s="39">
        <f t="shared" si="45"/>
        <v>3867212.2922159992</v>
      </c>
      <c r="CQ18" s="44">
        <v>5</v>
      </c>
      <c r="CR18" s="39">
        <f t="shared" si="46"/>
        <v>150181.76483333332</v>
      </c>
      <c r="CS18" s="39">
        <v>45</v>
      </c>
      <c r="CT18" s="39">
        <f t="shared" si="47"/>
        <v>1635467.7641400001</v>
      </c>
      <c r="CU18" s="39">
        <v>0</v>
      </c>
      <c r="CV18" s="39">
        <f t="shared" si="48"/>
        <v>0</v>
      </c>
      <c r="CW18" s="39">
        <v>20</v>
      </c>
      <c r="CX18" s="39">
        <f t="shared" si="49"/>
        <v>728222.31593999988</v>
      </c>
      <c r="CY18" s="39">
        <v>19</v>
      </c>
      <c r="CZ18" s="39">
        <f t="shared" si="50"/>
        <v>690530.83374799998</v>
      </c>
      <c r="DA18" s="39">
        <v>90</v>
      </c>
      <c r="DB18" s="39">
        <f t="shared" si="51"/>
        <v>3277000.4217300001</v>
      </c>
      <c r="DC18" s="39">
        <v>10</v>
      </c>
      <c r="DD18" s="39">
        <f t="shared" si="52"/>
        <v>300363.52966666664</v>
      </c>
      <c r="DE18" s="39">
        <v>53</v>
      </c>
      <c r="DF18" s="39">
        <f t="shared" si="53"/>
        <v>1639349.4427683335</v>
      </c>
      <c r="DG18" s="39"/>
      <c r="DH18" s="39">
        <f t="shared" si="54"/>
        <v>0</v>
      </c>
      <c r="DI18" s="39">
        <v>17</v>
      </c>
      <c r="DJ18" s="39">
        <f t="shared" si="55"/>
        <v>664446.13662</v>
      </c>
      <c r="DK18" s="39"/>
      <c r="DL18" s="39">
        <f t="shared" si="56"/>
        <v>0</v>
      </c>
      <c r="DM18" s="39">
        <v>9</v>
      </c>
      <c r="DN18" s="39">
        <f t="shared" si="62"/>
        <v>520365.85177124996</v>
      </c>
      <c r="DO18" s="39"/>
      <c r="DP18" s="39">
        <f t="shared" si="57"/>
        <v>0</v>
      </c>
      <c r="DQ18" s="39">
        <f t="shared" si="58"/>
        <v>4773</v>
      </c>
      <c r="DR18" s="39">
        <f t="shared" si="59"/>
        <v>145628219.65690106</v>
      </c>
    </row>
    <row r="19" spans="1:122" ht="15.75" customHeight="1" x14ac:dyDescent="0.25">
      <c r="A19" s="46"/>
      <c r="B19" s="47">
        <v>6</v>
      </c>
      <c r="C19" s="33" t="s">
        <v>150</v>
      </c>
      <c r="D19" s="34">
        <f t="shared" si="60"/>
        <v>19063</v>
      </c>
      <c r="E19" s="35">
        <v>18530</v>
      </c>
      <c r="F19" s="35">
        <v>18715</v>
      </c>
      <c r="G19" s="48">
        <v>0.74</v>
      </c>
      <c r="H19" s="37">
        <v>1</v>
      </c>
      <c r="I19" s="37">
        <v>1</v>
      </c>
      <c r="J19" s="38"/>
      <c r="K19" s="34">
        <v>1.4</v>
      </c>
      <c r="L19" s="34">
        <v>1.68</v>
      </c>
      <c r="M19" s="34">
        <v>2.23</v>
      </c>
      <c r="N19" s="34">
        <v>2.57</v>
      </c>
      <c r="O19" s="39"/>
      <c r="P19" s="39">
        <f t="shared" si="7"/>
        <v>0</v>
      </c>
      <c r="Q19" s="39">
        <v>0</v>
      </c>
      <c r="R19" s="39">
        <f t="shared" si="8"/>
        <v>0</v>
      </c>
      <c r="S19" s="39">
        <v>0</v>
      </c>
      <c r="T19" s="39">
        <f t="shared" si="61"/>
        <v>0</v>
      </c>
      <c r="U19" s="39"/>
      <c r="V19" s="39">
        <f t="shared" si="9"/>
        <v>0</v>
      </c>
      <c r="W19" s="39">
        <v>0</v>
      </c>
      <c r="X19" s="39">
        <f t="shared" si="10"/>
        <v>0</v>
      </c>
      <c r="Y19" s="39">
        <v>5</v>
      </c>
      <c r="Z19" s="39">
        <f t="shared" si="11"/>
        <v>103409.91558333334</v>
      </c>
      <c r="AA19" s="39">
        <v>0</v>
      </c>
      <c r="AB19" s="39">
        <f t="shared" si="12"/>
        <v>0</v>
      </c>
      <c r="AC19" s="39">
        <v>0</v>
      </c>
      <c r="AD19" s="39">
        <f t="shared" si="13"/>
        <v>0</v>
      </c>
      <c r="AE19" s="39">
        <v>45</v>
      </c>
      <c r="AF19" s="39">
        <f t="shared" si="14"/>
        <v>1095472.875</v>
      </c>
      <c r="AG19" s="39">
        <v>0</v>
      </c>
      <c r="AH19" s="39">
        <f t="shared" si="15"/>
        <v>0</v>
      </c>
      <c r="AI19" s="39">
        <v>0</v>
      </c>
      <c r="AJ19" s="39">
        <f t="shared" si="16"/>
        <v>0</v>
      </c>
      <c r="AK19" s="39"/>
      <c r="AL19" s="39">
        <f t="shared" si="17"/>
        <v>0</v>
      </c>
      <c r="AM19" s="42">
        <v>0</v>
      </c>
      <c r="AN19" s="39">
        <f t="shared" si="18"/>
        <v>0</v>
      </c>
      <c r="AO19" s="43">
        <v>0</v>
      </c>
      <c r="AP19" s="39">
        <f t="shared" si="19"/>
        <v>0</v>
      </c>
      <c r="AQ19" s="39">
        <v>0</v>
      </c>
      <c r="AR19" s="39">
        <f t="shared" si="20"/>
        <v>0</v>
      </c>
      <c r="AS19" s="39">
        <v>12</v>
      </c>
      <c r="AT19" s="39">
        <f t="shared" si="21"/>
        <v>286871.45827200002</v>
      </c>
      <c r="AU19" s="39">
        <v>0</v>
      </c>
      <c r="AV19" s="39">
        <f t="shared" si="22"/>
        <v>0</v>
      </c>
      <c r="AW19" s="39"/>
      <c r="AX19" s="39">
        <f t="shared" si="23"/>
        <v>0</v>
      </c>
      <c r="AY19" s="39"/>
      <c r="AZ19" s="39">
        <f t="shared" si="24"/>
        <v>0</v>
      </c>
      <c r="BA19" s="39"/>
      <c r="BB19" s="39">
        <f t="shared" si="25"/>
        <v>0</v>
      </c>
      <c r="BC19" s="39"/>
      <c r="BD19" s="39">
        <f t="shared" si="26"/>
        <v>0</v>
      </c>
      <c r="BE19" s="39"/>
      <c r="BF19" s="39">
        <f t="shared" si="27"/>
        <v>0</v>
      </c>
      <c r="BG19" s="39">
        <v>0</v>
      </c>
      <c r="BH19" s="39">
        <f t="shared" si="28"/>
        <v>0</v>
      </c>
      <c r="BI19" s="39">
        <v>60</v>
      </c>
      <c r="BJ19" s="39">
        <f t="shared" si="29"/>
        <v>1267909.5323999999</v>
      </c>
      <c r="BK19" s="39">
        <v>22</v>
      </c>
      <c r="BL19" s="39">
        <f t="shared" si="30"/>
        <v>458081.22282999987</v>
      </c>
      <c r="BM19" s="39">
        <v>8</v>
      </c>
      <c r="BN19" s="39">
        <f t="shared" si="31"/>
        <v>159373.03237333335</v>
      </c>
      <c r="BO19" s="49">
        <v>0</v>
      </c>
      <c r="BP19" s="39">
        <f t="shared" si="32"/>
        <v>0</v>
      </c>
      <c r="BQ19" s="39">
        <v>0</v>
      </c>
      <c r="BR19" s="39">
        <f t="shared" si="33"/>
        <v>0</v>
      </c>
      <c r="BS19" s="39">
        <v>0</v>
      </c>
      <c r="BT19" s="39">
        <f t="shared" si="34"/>
        <v>0</v>
      </c>
      <c r="BU19" s="39"/>
      <c r="BV19" s="39">
        <f t="shared" si="35"/>
        <v>0</v>
      </c>
      <c r="BW19" s="39">
        <v>0</v>
      </c>
      <c r="BX19" s="39">
        <f t="shared" si="36"/>
        <v>0</v>
      </c>
      <c r="BY19" s="39"/>
      <c r="BZ19" s="39">
        <f t="shared" si="37"/>
        <v>0</v>
      </c>
      <c r="CA19" s="39">
        <v>0</v>
      </c>
      <c r="CB19" s="39">
        <f t="shared" si="38"/>
        <v>0</v>
      </c>
      <c r="CC19" s="39">
        <v>0</v>
      </c>
      <c r="CD19" s="39">
        <f t="shared" si="39"/>
        <v>0</v>
      </c>
      <c r="CE19" s="39">
        <v>0</v>
      </c>
      <c r="CF19" s="39">
        <f t="shared" si="40"/>
        <v>0</v>
      </c>
      <c r="CG19" s="39"/>
      <c r="CH19" s="39">
        <f t="shared" si="41"/>
        <v>0</v>
      </c>
      <c r="CI19" s="39">
        <v>1</v>
      </c>
      <c r="CJ19" s="39">
        <f t="shared" si="42"/>
        <v>14684.205293333333</v>
      </c>
      <c r="CK19" s="39">
        <v>1</v>
      </c>
      <c r="CL19" s="39">
        <f t="shared" si="43"/>
        <v>19377.697966666663</v>
      </c>
      <c r="CM19" s="39">
        <v>7</v>
      </c>
      <c r="CN19" s="39">
        <f t="shared" si="44"/>
        <v>165890.11279400002</v>
      </c>
      <c r="CO19" s="39">
        <v>4</v>
      </c>
      <c r="CP19" s="39">
        <f t="shared" si="45"/>
        <v>108977.04098399999</v>
      </c>
      <c r="CQ19" s="44"/>
      <c r="CR19" s="39">
        <f t="shared" si="46"/>
        <v>0</v>
      </c>
      <c r="CS19" s="39">
        <v>1</v>
      </c>
      <c r="CT19" s="39">
        <f t="shared" si="47"/>
        <v>26628.078007999997</v>
      </c>
      <c r="CU19" s="39">
        <v>0</v>
      </c>
      <c r="CV19" s="39">
        <f t="shared" si="48"/>
        <v>0</v>
      </c>
      <c r="CW19" s="39"/>
      <c r="CX19" s="39">
        <f t="shared" si="49"/>
        <v>0</v>
      </c>
      <c r="CY19" s="39"/>
      <c r="CZ19" s="39">
        <f t="shared" si="50"/>
        <v>0</v>
      </c>
      <c r="DA19" s="39">
        <v>4</v>
      </c>
      <c r="DB19" s="39">
        <f t="shared" si="51"/>
        <v>106709.80471199998</v>
      </c>
      <c r="DC19" s="39"/>
      <c r="DD19" s="39">
        <f t="shared" si="52"/>
        <v>0</v>
      </c>
      <c r="DE19" s="39">
        <v>4</v>
      </c>
      <c r="DF19" s="39">
        <f t="shared" si="53"/>
        <v>90649.623586666668</v>
      </c>
      <c r="DG19" s="39"/>
      <c r="DH19" s="39">
        <f t="shared" si="54"/>
        <v>0</v>
      </c>
      <c r="DI19" s="39"/>
      <c r="DJ19" s="39">
        <f t="shared" si="55"/>
        <v>0</v>
      </c>
      <c r="DK19" s="39"/>
      <c r="DL19" s="39">
        <f t="shared" si="56"/>
        <v>0</v>
      </c>
      <c r="DM19" s="39"/>
      <c r="DN19" s="39">
        <f t="shared" si="62"/>
        <v>0</v>
      </c>
      <c r="DO19" s="39"/>
      <c r="DP19" s="39">
        <f t="shared" si="57"/>
        <v>0</v>
      </c>
      <c r="DQ19" s="39">
        <f t="shared" si="58"/>
        <v>174</v>
      </c>
      <c r="DR19" s="39">
        <f t="shared" si="59"/>
        <v>3904034.5998033332</v>
      </c>
    </row>
    <row r="20" spans="1:122" ht="18" customHeight="1" x14ac:dyDescent="0.25">
      <c r="A20" s="46"/>
      <c r="B20" s="47">
        <v>7</v>
      </c>
      <c r="C20" s="33" t="s">
        <v>151</v>
      </c>
      <c r="D20" s="34">
        <f t="shared" si="60"/>
        <v>19063</v>
      </c>
      <c r="E20" s="35">
        <v>18530</v>
      </c>
      <c r="F20" s="35">
        <v>18715</v>
      </c>
      <c r="G20" s="48">
        <v>3.21</v>
      </c>
      <c r="H20" s="37">
        <v>1</v>
      </c>
      <c r="I20" s="37">
        <v>1</v>
      </c>
      <c r="J20" s="38"/>
      <c r="K20" s="34">
        <v>1.4</v>
      </c>
      <c r="L20" s="34">
        <v>1.68</v>
      </c>
      <c r="M20" s="34">
        <v>2.23</v>
      </c>
      <c r="N20" s="34">
        <v>2.57</v>
      </c>
      <c r="O20" s="39">
        <v>0</v>
      </c>
      <c r="P20" s="39">
        <f t="shared" si="7"/>
        <v>0</v>
      </c>
      <c r="Q20" s="39">
        <v>0</v>
      </c>
      <c r="R20" s="39">
        <f t="shared" si="8"/>
        <v>0</v>
      </c>
      <c r="S20" s="39">
        <v>0</v>
      </c>
      <c r="T20" s="39">
        <f t="shared" si="61"/>
        <v>0</v>
      </c>
      <c r="U20" s="39"/>
      <c r="V20" s="39">
        <f t="shared" si="9"/>
        <v>0</v>
      </c>
      <c r="W20" s="39">
        <v>0</v>
      </c>
      <c r="X20" s="39">
        <f t="shared" si="10"/>
        <v>0</v>
      </c>
      <c r="Y20" s="39">
        <v>0</v>
      </c>
      <c r="Z20" s="39">
        <f t="shared" si="11"/>
        <v>0</v>
      </c>
      <c r="AA20" s="39">
        <v>0</v>
      </c>
      <c r="AB20" s="39">
        <f t="shared" si="12"/>
        <v>0</v>
      </c>
      <c r="AC20" s="39">
        <v>0</v>
      </c>
      <c r="AD20" s="39">
        <f t="shared" si="13"/>
        <v>0</v>
      </c>
      <c r="AE20" s="39">
        <v>25</v>
      </c>
      <c r="AF20" s="39">
        <f t="shared" si="14"/>
        <v>2639990.9375</v>
      </c>
      <c r="AG20" s="39">
        <v>0</v>
      </c>
      <c r="AH20" s="39">
        <f t="shared" si="15"/>
        <v>0</v>
      </c>
      <c r="AI20" s="39">
        <v>0</v>
      </c>
      <c r="AJ20" s="39">
        <f t="shared" si="16"/>
        <v>0</v>
      </c>
      <c r="AK20" s="39"/>
      <c r="AL20" s="39">
        <f t="shared" si="17"/>
        <v>0</v>
      </c>
      <c r="AM20" s="42">
        <v>0</v>
      </c>
      <c r="AN20" s="39">
        <f t="shared" si="18"/>
        <v>0</v>
      </c>
      <c r="AO20" s="43">
        <v>0</v>
      </c>
      <c r="AP20" s="39">
        <f t="shared" si="19"/>
        <v>0</v>
      </c>
      <c r="AQ20" s="39">
        <v>0</v>
      </c>
      <c r="AR20" s="39">
        <f t="shared" si="20"/>
        <v>0</v>
      </c>
      <c r="AS20" s="39">
        <v>0</v>
      </c>
      <c r="AT20" s="39">
        <f t="shared" si="21"/>
        <v>0</v>
      </c>
      <c r="AU20" s="39">
        <v>0</v>
      </c>
      <c r="AV20" s="39">
        <f t="shared" si="22"/>
        <v>0</v>
      </c>
      <c r="AW20" s="39"/>
      <c r="AX20" s="39">
        <f t="shared" si="23"/>
        <v>0</v>
      </c>
      <c r="AY20" s="39"/>
      <c r="AZ20" s="39">
        <f t="shared" si="24"/>
        <v>0</v>
      </c>
      <c r="BA20" s="39">
        <v>0</v>
      </c>
      <c r="BB20" s="39">
        <f t="shared" si="25"/>
        <v>0</v>
      </c>
      <c r="BC20" s="39">
        <v>0</v>
      </c>
      <c r="BD20" s="39">
        <f t="shared" si="26"/>
        <v>0</v>
      </c>
      <c r="BE20" s="39">
        <v>0</v>
      </c>
      <c r="BF20" s="39">
        <f t="shared" si="27"/>
        <v>0</v>
      </c>
      <c r="BG20" s="39">
        <v>0</v>
      </c>
      <c r="BH20" s="39">
        <f t="shared" si="28"/>
        <v>0</v>
      </c>
      <c r="BI20" s="39"/>
      <c r="BJ20" s="39">
        <f t="shared" si="29"/>
        <v>0</v>
      </c>
      <c r="BK20" s="39">
        <v>4</v>
      </c>
      <c r="BL20" s="39">
        <f t="shared" si="30"/>
        <v>361287.64749</v>
      </c>
      <c r="BM20" s="39"/>
      <c r="BN20" s="39">
        <f t="shared" si="31"/>
        <v>0</v>
      </c>
      <c r="BO20" s="49">
        <v>0</v>
      </c>
      <c r="BP20" s="39">
        <f t="shared" si="32"/>
        <v>0</v>
      </c>
      <c r="BQ20" s="39">
        <v>0</v>
      </c>
      <c r="BR20" s="39">
        <f t="shared" si="33"/>
        <v>0</v>
      </c>
      <c r="BS20" s="39">
        <v>0</v>
      </c>
      <c r="BT20" s="39">
        <f t="shared" si="34"/>
        <v>0</v>
      </c>
      <c r="BU20" s="39"/>
      <c r="BV20" s="39">
        <f t="shared" si="35"/>
        <v>0</v>
      </c>
      <c r="BW20" s="39">
        <v>0</v>
      </c>
      <c r="BX20" s="39">
        <f t="shared" si="36"/>
        <v>0</v>
      </c>
      <c r="BY20" s="39"/>
      <c r="BZ20" s="39">
        <f t="shared" si="37"/>
        <v>0</v>
      </c>
      <c r="CA20" s="39">
        <v>0</v>
      </c>
      <c r="CB20" s="39">
        <f t="shared" si="38"/>
        <v>0</v>
      </c>
      <c r="CC20" s="39">
        <v>0</v>
      </c>
      <c r="CD20" s="39">
        <f t="shared" si="39"/>
        <v>0</v>
      </c>
      <c r="CE20" s="39">
        <v>0</v>
      </c>
      <c r="CF20" s="39">
        <f t="shared" si="40"/>
        <v>0</v>
      </c>
      <c r="CG20" s="39"/>
      <c r="CH20" s="39">
        <f t="shared" si="41"/>
        <v>0</v>
      </c>
      <c r="CI20" s="39"/>
      <c r="CJ20" s="39">
        <f t="shared" si="42"/>
        <v>0</v>
      </c>
      <c r="CK20" s="39"/>
      <c r="CL20" s="39">
        <f t="shared" si="43"/>
        <v>0</v>
      </c>
      <c r="CM20" s="39"/>
      <c r="CN20" s="39">
        <f t="shared" si="44"/>
        <v>0</v>
      </c>
      <c r="CO20" s="39"/>
      <c r="CP20" s="39">
        <f t="shared" si="45"/>
        <v>0</v>
      </c>
      <c r="CQ20" s="44"/>
      <c r="CR20" s="39">
        <f t="shared" si="46"/>
        <v>0</v>
      </c>
      <c r="CS20" s="39"/>
      <c r="CT20" s="39">
        <f t="shared" si="47"/>
        <v>0</v>
      </c>
      <c r="CU20" s="39">
        <v>0</v>
      </c>
      <c r="CV20" s="39">
        <f t="shared" si="48"/>
        <v>0</v>
      </c>
      <c r="CW20" s="39"/>
      <c r="CX20" s="39">
        <f t="shared" si="49"/>
        <v>0</v>
      </c>
      <c r="CY20" s="39"/>
      <c r="CZ20" s="39">
        <f t="shared" si="50"/>
        <v>0</v>
      </c>
      <c r="DA20" s="39"/>
      <c r="DB20" s="39">
        <f t="shared" si="51"/>
        <v>0</v>
      </c>
      <c r="DC20" s="39"/>
      <c r="DD20" s="39">
        <f t="shared" si="52"/>
        <v>0</v>
      </c>
      <c r="DE20" s="39">
        <v>0</v>
      </c>
      <c r="DF20" s="39">
        <f t="shared" si="53"/>
        <v>0</v>
      </c>
      <c r="DG20" s="39"/>
      <c r="DH20" s="39">
        <f t="shared" si="54"/>
        <v>0</v>
      </c>
      <c r="DI20" s="39"/>
      <c r="DJ20" s="39">
        <f t="shared" si="55"/>
        <v>0</v>
      </c>
      <c r="DK20" s="39"/>
      <c r="DL20" s="39">
        <f t="shared" si="56"/>
        <v>0</v>
      </c>
      <c r="DM20" s="39"/>
      <c r="DN20" s="39">
        <f t="shared" si="62"/>
        <v>0</v>
      </c>
      <c r="DO20" s="39"/>
      <c r="DP20" s="39">
        <f t="shared" si="57"/>
        <v>0</v>
      </c>
      <c r="DQ20" s="39">
        <f t="shared" si="58"/>
        <v>29</v>
      </c>
      <c r="DR20" s="39">
        <f t="shared" si="59"/>
        <v>3001278.5849899999</v>
      </c>
    </row>
    <row r="21" spans="1:122" ht="30" customHeight="1" x14ac:dyDescent="0.25">
      <c r="A21" s="46"/>
      <c r="B21" s="47">
        <v>8</v>
      </c>
      <c r="C21" s="33" t="s">
        <v>152</v>
      </c>
      <c r="D21" s="34">
        <f t="shared" si="60"/>
        <v>19063</v>
      </c>
      <c r="E21" s="35">
        <v>18530</v>
      </c>
      <c r="F21" s="35">
        <v>18715</v>
      </c>
      <c r="G21" s="48">
        <v>0.71</v>
      </c>
      <c r="H21" s="37">
        <v>1</v>
      </c>
      <c r="I21" s="37">
        <v>1</v>
      </c>
      <c r="J21" s="38"/>
      <c r="K21" s="34">
        <v>1.4</v>
      </c>
      <c r="L21" s="34">
        <v>1.68</v>
      </c>
      <c r="M21" s="34">
        <v>2.23</v>
      </c>
      <c r="N21" s="34">
        <v>2.57</v>
      </c>
      <c r="O21" s="39">
        <v>88</v>
      </c>
      <c r="P21" s="39">
        <f t="shared" si="7"/>
        <v>1746230.1420666664</v>
      </c>
      <c r="Q21" s="39">
        <v>0</v>
      </c>
      <c r="R21" s="39">
        <f t="shared" si="8"/>
        <v>0</v>
      </c>
      <c r="S21" s="39">
        <v>0</v>
      </c>
      <c r="T21" s="39">
        <f t="shared" si="61"/>
        <v>0</v>
      </c>
      <c r="U21" s="39"/>
      <c r="V21" s="39">
        <f t="shared" si="9"/>
        <v>0</v>
      </c>
      <c r="W21" s="39">
        <v>0</v>
      </c>
      <c r="X21" s="39">
        <f t="shared" si="10"/>
        <v>0</v>
      </c>
      <c r="Y21" s="39">
        <v>0</v>
      </c>
      <c r="Z21" s="39">
        <f t="shared" si="11"/>
        <v>0</v>
      </c>
      <c r="AA21" s="39">
        <v>0</v>
      </c>
      <c r="AB21" s="39">
        <f t="shared" si="12"/>
        <v>0</v>
      </c>
      <c r="AC21" s="39">
        <v>0</v>
      </c>
      <c r="AD21" s="39">
        <f t="shared" si="13"/>
        <v>0</v>
      </c>
      <c r="AE21" s="39">
        <v>40</v>
      </c>
      <c r="AF21" s="39">
        <f t="shared" si="14"/>
        <v>934277.16666666663</v>
      </c>
      <c r="AG21" s="39">
        <v>0</v>
      </c>
      <c r="AH21" s="39">
        <f t="shared" si="15"/>
        <v>0</v>
      </c>
      <c r="AI21" s="39"/>
      <c r="AJ21" s="39">
        <f t="shared" si="16"/>
        <v>0</v>
      </c>
      <c r="AK21" s="39"/>
      <c r="AL21" s="39">
        <f t="shared" si="17"/>
        <v>0</v>
      </c>
      <c r="AM21" s="42">
        <v>0</v>
      </c>
      <c r="AN21" s="39">
        <f t="shared" si="18"/>
        <v>0</v>
      </c>
      <c r="AO21" s="43"/>
      <c r="AP21" s="39">
        <f t="shared" si="19"/>
        <v>0</v>
      </c>
      <c r="AQ21" s="39">
        <v>0</v>
      </c>
      <c r="AR21" s="39">
        <f t="shared" si="20"/>
        <v>0</v>
      </c>
      <c r="AS21" s="39"/>
      <c r="AT21" s="39">
        <f t="shared" si="21"/>
        <v>0</v>
      </c>
      <c r="AU21" s="39">
        <v>0</v>
      </c>
      <c r="AV21" s="39">
        <f t="shared" si="22"/>
        <v>0</v>
      </c>
      <c r="AW21" s="39"/>
      <c r="AX21" s="39">
        <f t="shared" si="23"/>
        <v>0</v>
      </c>
      <c r="AY21" s="39"/>
      <c r="AZ21" s="39">
        <f t="shared" si="24"/>
        <v>0</v>
      </c>
      <c r="BA21" s="39">
        <v>10</v>
      </c>
      <c r="BB21" s="39">
        <f t="shared" si="25"/>
        <v>223105.38740000001</v>
      </c>
      <c r="BC21" s="39"/>
      <c r="BD21" s="39">
        <f t="shared" si="26"/>
        <v>0</v>
      </c>
      <c r="BE21" s="39">
        <v>0</v>
      </c>
      <c r="BF21" s="39">
        <f t="shared" si="27"/>
        <v>0</v>
      </c>
      <c r="BG21" s="39">
        <v>0</v>
      </c>
      <c r="BH21" s="39">
        <f t="shared" si="28"/>
        <v>0</v>
      </c>
      <c r="BI21" s="39">
        <v>210</v>
      </c>
      <c r="BJ21" s="39">
        <f t="shared" si="29"/>
        <v>4257777.2810999993</v>
      </c>
      <c r="BK21" s="39">
        <v>82</v>
      </c>
      <c r="BL21" s="39">
        <f t="shared" si="30"/>
        <v>1638174.9872949996</v>
      </c>
      <c r="BM21" s="39">
        <v>40</v>
      </c>
      <c r="BN21" s="39">
        <f t="shared" si="31"/>
        <v>764559.81746666669</v>
      </c>
      <c r="BO21" s="49">
        <v>0</v>
      </c>
      <c r="BP21" s="39">
        <f t="shared" si="32"/>
        <v>0</v>
      </c>
      <c r="BQ21" s="39">
        <v>0</v>
      </c>
      <c r="BR21" s="39">
        <f t="shared" si="33"/>
        <v>0</v>
      </c>
      <c r="BS21" s="39">
        <v>0</v>
      </c>
      <c r="BT21" s="39">
        <f t="shared" si="34"/>
        <v>0</v>
      </c>
      <c r="BU21" s="39"/>
      <c r="BV21" s="39">
        <f t="shared" si="35"/>
        <v>0</v>
      </c>
      <c r="BW21" s="39">
        <v>0</v>
      </c>
      <c r="BX21" s="39">
        <f t="shared" si="36"/>
        <v>0</v>
      </c>
      <c r="BY21" s="39"/>
      <c r="BZ21" s="39">
        <f t="shared" si="37"/>
        <v>0</v>
      </c>
      <c r="CA21" s="39">
        <v>0</v>
      </c>
      <c r="CB21" s="39">
        <f t="shared" si="38"/>
        <v>0</v>
      </c>
      <c r="CC21" s="39"/>
      <c r="CD21" s="39">
        <f t="shared" si="39"/>
        <v>0</v>
      </c>
      <c r="CE21" s="39">
        <v>82</v>
      </c>
      <c r="CF21" s="39">
        <f t="shared" si="40"/>
        <v>1567347.6258066662</v>
      </c>
      <c r="CG21" s="39">
        <v>160</v>
      </c>
      <c r="CH21" s="39">
        <f t="shared" si="41"/>
        <v>2254223.9477333333</v>
      </c>
      <c r="CI21" s="39">
        <v>14</v>
      </c>
      <c r="CJ21" s="39">
        <f t="shared" si="42"/>
        <v>197244.59542666667</v>
      </c>
      <c r="CK21" s="39">
        <v>15</v>
      </c>
      <c r="CL21" s="39">
        <f t="shared" si="43"/>
        <v>278881.73424999998</v>
      </c>
      <c r="CM21" s="39">
        <v>28</v>
      </c>
      <c r="CN21" s="39">
        <f t="shared" si="44"/>
        <v>636659.35180399998</v>
      </c>
      <c r="CO21" s="39">
        <v>84</v>
      </c>
      <c r="CP21" s="39">
        <f t="shared" si="45"/>
        <v>2195740.1095559997</v>
      </c>
      <c r="CQ21" s="44">
        <v>40</v>
      </c>
      <c r="CR21" s="39">
        <f t="shared" si="46"/>
        <v>844586.5586666665</v>
      </c>
      <c r="CS21" s="51">
        <v>60</v>
      </c>
      <c r="CT21" s="39">
        <f t="shared" si="47"/>
        <v>1532913.67992</v>
      </c>
      <c r="CU21" s="39">
        <v>20</v>
      </c>
      <c r="CV21" s="39">
        <f t="shared" si="48"/>
        <v>444157.78708000004</v>
      </c>
      <c r="CW21" s="39">
        <v>83</v>
      </c>
      <c r="CX21" s="39">
        <f t="shared" si="49"/>
        <v>2124462.4296209998</v>
      </c>
      <c r="CY21" s="39">
        <v>127</v>
      </c>
      <c r="CZ21" s="39">
        <f t="shared" si="50"/>
        <v>3244667.2891639997</v>
      </c>
      <c r="DA21" s="39">
        <v>70</v>
      </c>
      <c r="DB21" s="39">
        <f t="shared" si="51"/>
        <v>1791715.3020899999</v>
      </c>
      <c r="DC21" s="39">
        <v>12</v>
      </c>
      <c r="DD21" s="39">
        <f t="shared" si="52"/>
        <v>253375.96759999992</v>
      </c>
      <c r="DE21" s="39">
        <v>34</v>
      </c>
      <c r="DF21" s="39">
        <f t="shared" si="53"/>
        <v>739284.43019666662</v>
      </c>
      <c r="DG21" s="39">
        <v>8</v>
      </c>
      <c r="DH21" s="39">
        <f t="shared" si="54"/>
        <v>226626.63239999994</v>
      </c>
      <c r="DI21" s="39">
        <v>23</v>
      </c>
      <c r="DJ21" s="39">
        <f t="shared" si="55"/>
        <v>631939.74438000005</v>
      </c>
      <c r="DK21" s="39">
        <v>30</v>
      </c>
      <c r="DL21" s="39">
        <f t="shared" si="56"/>
        <v>1128074.5318125</v>
      </c>
      <c r="DM21" s="39">
        <v>27</v>
      </c>
      <c r="DN21" s="39">
        <f t="shared" si="62"/>
        <v>1097405.2121512499</v>
      </c>
      <c r="DO21" s="39"/>
      <c r="DP21" s="39">
        <f t="shared" si="57"/>
        <v>0</v>
      </c>
      <c r="DQ21" s="39">
        <f t="shared" si="58"/>
        <v>1387</v>
      </c>
      <c r="DR21" s="39">
        <f t="shared" si="59"/>
        <v>30753431.711653747</v>
      </c>
    </row>
    <row r="22" spans="1:122" ht="60" customHeight="1" x14ac:dyDescent="0.25">
      <c r="A22" s="46"/>
      <c r="B22" s="47">
        <v>9</v>
      </c>
      <c r="C22" s="33" t="s">
        <v>153</v>
      </c>
      <c r="D22" s="34">
        <f t="shared" si="60"/>
        <v>19063</v>
      </c>
      <c r="E22" s="35">
        <v>18530</v>
      </c>
      <c r="F22" s="35">
        <v>18715</v>
      </c>
      <c r="G22" s="48">
        <v>0.89</v>
      </c>
      <c r="H22" s="37">
        <v>1</v>
      </c>
      <c r="I22" s="37">
        <v>1</v>
      </c>
      <c r="J22" s="38"/>
      <c r="K22" s="34">
        <v>1.4</v>
      </c>
      <c r="L22" s="34">
        <v>1.68</v>
      </c>
      <c r="M22" s="34">
        <v>2.23</v>
      </c>
      <c r="N22" s="34">
        <v>2.57</v>
      </c>
      <c r="O22" s="39">
        <v>13</v>
      </c>
      <c r="P22" s="39">
        <f t="shared" si="7"/>
        <v>323365.60089166666</v>
      </c>
      <c r="Q22" s="39">
        <v>0</v>
      </c>
      <c r="R22" s="39">
        <f t="shared" si="8"/>
        <v>0</v>
      </c>
      <c r="S22" s="39">
        <v>0</v>
      </c>
      <c r="T22" s="39">
        <f t="shared" si="61"/>
        <v>0</v>
      </c>
      <c r="U22" s="39"/>
      <c r="V22" s="39">
        <f t="shared" si="9"/>
        <v>0</v>
      </c>
      <c r="W22" s="39">
        <v>3</v>
      </c>
      <c r="X22" s="39">
        <f t="shared" si="10"/>
        <v>75127.571557500007</v>
      </c>
      <c r="Y22" s="39"/>
      <c r="Z22" s="39">
        <f t="shared" si="11"/>
        <v>0</v>
      </c>
      <c r="AA22" s="39">
        <v>0</v>
      </c>
      <c r="AB22" s="39">
        <f t="shared" si="12"/>
        <v>0</v>
      </c>
      <c r="AC22" s="39">
        <v>0</v>
      </c>
      <c r="AD22" s="39">
        <f t="shared" si="13"/>
        <v>0</v>
      </c>
      <c r="AE22" s="39">
        <v>28</v>
      </c>
      <c r="AF22" s="39">
        <f t="shared" si="14"/>
        <v>819795.31666666665</v>
      </c>
      <c r="AG22" s="39">
        <v>0</v>
      </c>
      <c r="AH22" s="39">
        <f t="shared" si="15"/>
        <v>0</v>
      </c>
      <c r="AI22" s="39"/>
      <c r="AJ22" s="39">
        <f t="shared" si="16"/>
        <v>0</v>
      </c>
      <c r="AK22" s="39"/>
      <c r="AL22" s="39">
        <f t="shared" si="17"/>
        <v>0</v>
      </c>
      <c r="AM22" s="42">
        <v>0</v>
      </c>
      <c r="AN22" s="39">
        <f t="shared" si="18"/>
        <v>0</v>
      </c>
      <c r="AO22" s="43">
        <v>0</v>
      </c>
      <c r="AP22" s="39">
        <f t="shared" si="19"/>
        <v>0</v>
      </c>
      <c r="AQ22" s="39">
        <v>0</v>
      </c>
      <c r="AR22" s="39">
        <f t="shared" si="20"/>
        <v>0</v>
      </c>
      <c r="AS22" s="39">
        <v>0</v>
      </c>
      <c r="AT22" s="39">
        <f t="shared" si="21"/>
        <v>0</v>
      </c>
      <c r="AU22" s="39"/>
      <c r="AV22" s="39">
        <f t="shared" si="22"/>
        <v>0</v>
      </c>
      <c r="AW22" s="39"/>
      <c r="AX22" s="39">
        <f t="shared" si="23"/>
        <v>0</v>
      </c>
      <c r="AY22" s="39"/>
      <c r="AZ22" s="39">
        <f t="shared" si="24"/>
        <v>0</v>
      </c>
      <c r="BA22" s="39">
        <v>7</v>
      </c>
      <c r="BB22" s="39">
        <f t="shared" si="25"/>
        <v>195767.12161999999</v>
      </c>
      <c r="BC22" s="39"/>
      <c r="BD22" s="39">
        <f t="shared" si="26"/>
        <v>0</v>
      </c>
      <c r="BE22" s="39">
        <v>0</v>
      </c>
      <c r="BF22" s="39">
        <f t="shared" si="27"/>
        <v>0</v>
      </c>
      <c r="BG22" s="39">
        <v>0</v>
      </c>
      <c r="BH22" s="39">
        <f t="shared" si="28"/>
        <v>0</v>
      </c>
      <c r="BI22" s="39">
        <v>270</v>
      </c>
      <c r="BJ22" s="39">
        <f t="shared" si="29"/>
        <v>6862131.9963000007</v>
      </c>
      <c r="BK22" s="39">
        <v>10</v>
      </c>
      <c r="BL22" s="39">
        <f t="shared" si="30"/>
        <v>250425.23852499999</v>
      </c>
      <c r="BM22" s="39">
        <v>11</v>
      </c>
      <c r="BN22" s="39">
        <f t="shared" si="31"/>
        <v>263557.76806333335</v>
      </c>
      <c r="BO22" s="49">
        <v>0</v>
      </c>
      <c r="BP22" s="39">
        <f t="shared" si="32"/>
        <v>0</v>
      </c>
      <c r="BQ22" s="39">
        <v>0</v>
      </c>
      <c r="BR22" s="39">
        <f t="shared" si="33"/>
        <v>0</v>
      </c>
      <c r="BS22" s="39">
        <v>0</v>
      </c>
      <c r="BT22" s="39">
        <f t="shared" si="34"/>
        <v>0</v>
      </c>
      <c r="BU22" s="39">
        <v>13</v>
      </c>
      <c r="BV22" s="39">
        <f t="shared" si="35"/>
        <v>229589.53411333327</v>
      </c>
      <c r="BW22" s="39">
        <v>0</v>
      </c>
      <c r="BX22" s="39">
        <f t="shared" si="36"/>
        <v>0</v>
      </c>
      <c r="BY22" s="39"/>
      <c r="BZ22" s="39">
        <f t="shared" si="37"/>
        <v>0</v>
      </c>
      <c r="CA22" s="39">
        <v>0</v>
      </c>
      <c r="CB22" s="39">
        <f t="shared" si="38"/>
        <v>0</v>
      </c>
      <c r="CC22" s="39">
        <v>0</v>
      </c>
      <c r="CD22" s="39">
        <f t="shared" si="39"/>
        <v>0</v>
      </c>
      <c r="CE22" s="39"/>
      <c r="CF22" s="39">
        <f t="shared" si="40"/>
        <v>0</v>
      </c>
      <c r="CG22" s="39"/>
      <c r="CH22" s="39">
        <f t="shared" si="41"/>
        <v>0</v>
      </c>
      <c r="CI22" s="39">
        <v>2</v>
      </c>
      <c r="CJ22" s="39">
        <f t="shared" si="42"/>
        <v>35321.466786666657</v>
      </c>
      <c r="CK22" s="39">
        <v>1</v>
      </c>
      <c r="CL22" s="39">
        <f t="shared" si="43"/>
        <v>23305.609716666662</v>
      </c>
      <c r="CM22" s="39">
        <v>5</v>
      </c>
      <c r="CN22" s="39">
        <f t="shared" si="44"/>
        <v>142511.77643500001</v>
      </c>
      <c r="CO22" s="39">
        <v>23</v>
      </c>
      <c r="CP22" s="39">
        <f t="shared" si="45"/>
        <v>753635.14491300005</v>
      </c>
      <c r="CQ22" s="44">
        <v>5</v>
      </c>
      <c r="CR22" s="39">
        <f t="shared" si="46"/>
        <v>132338.38683333332</v>
      </c>
      <c r="CS22" s="51"/>
      <c r="CT22" s="39">
        <f t="shared" si="47"/>
        <v>0</v>
      </c>
      <c r="CU22" s="39">
        <v>2</v>
      </c>
      <c r="CV22" s="39">
        <f t="shared" si="48"/>
        <v>55676.116972000003</v>
      </c>
      <c r="CW22" s="39">
        <v>4</v>
      </c>
      <c r="CX22" s="39">
        <f t="shared" si="49"/>
        <v>128340.17053199999</v>
      </c>
      <c r="CY22" s="39">
        <v>12</v>
      </c>
      <c r="CZ22" s="39">
        <f t="shared" si="50"/>
        <v>384307.93665599998</v>
      </c>
      <c r="DA22" s="39">
        <v>3</v>
      </c>
      <c r="DB22" s="39">
        <f t="shared" si="51"/>
        <v>96255.127898999999</v>
      </c>
      <c r="DC22" s="39">
        <v>21</v>
      </c>
      <c r="DD22" s="39">
        <f t="shared" si="52"/>
        <v>555821.2246999999</v>
      </c>
      <c r="DE22" s="39"/>
      <c r="DF22" s="39">
        <f t="shared" si="53"/>
        <v>0</v>
      </c>
      <c r="DG22" s="39"/>
      <c r="DH22" s="39">
        <f t="shared" si="54"/>
        <v>0</v>
      </c>
      <c r="DI22" s="39">
        <v>17</v>
      </c>
      <c r="DJ22" s="39">
        <f t="shared" si="55"/>
        <v>585502.04117999994</v>
      </c>
      <c r="DK22" s="39"/>
      <c r="DL22" s="39">
        <f t="shared" si="56"/>
        <v>0</v>
      </c>
      <c r="DM22" s="39">
        <v>8</v>
      </c>
      <c r="DN22" s="39">
        <f t="shared" si="62"/>
        <v>407591.29423666658</v>
      </c>
      <c r="DO22" s="39"/>
      <c r="DP22" s="39">
        <f t="shared" si="57"/>
        <v>0</v>
      </c>
      <c r="DQ22" s="39">
        <f t="shared" si="58"/>
        <v>458</v>
      </c>
      <c r="DR22" s="39">
        <f t="shared" si="59"/>
        <v>12320366.444597833</v>
      </c>
    </row>
    <row r="23" spans="1:122" ht="30" customHeight="1" x14ac:dyDescent="0.25">
      <c r="A23" s="46"/>
      <c r="B23" s="47">
        <v>10</v>
      </c>
      <c r="C23" s="33" t="s">
        <v>154</v>
      </c>
      <c r="D23" s="34">
        <f t="shared" si="60"/>
        <v>19063</v>
      </c>
      <c r="E23" s="35">
        <v>18530</v>
      </c>
      <c r="F23" s="35">
        <v>18715</v>
      </c>
      <c r="G23" s="48">
        <v>0.46</v>
      </c>
      <c r="H23" s="37">
        <v>1</v>
      </c>
      <c r="I23" s="37">
        <v>1</v>
      </c>
      <c r="J23" s="38"/>
      <c r="K23" s="34">
        <v>1.4</v>
      </c>
      <c r="L23" s="34">
        <v>1.68</v>
      </c>
      <c r="M23" s="34">
        <v>2.23</v>
      </c>
      <c r="N23" s="34">
        <v>2.57</v>
      </c>
      <c r="O23" s="39">
        <v>135</v>
      </c>
      <c r="P23" s="39">
        <f t="shared" si="7"/>
        <v>1735609.6642499999</v>
      </c>
      <c r="Q23" s="39">
        <v>0</v>
      </c>
      <c r="R23" s="39">
        <f t="shared" si="8"/>
        <v>0</v>
      </c>
      <c r="S23" s="39">
        <v>0</v>
      </c>
      <c r="T23" s="39">
        <f t="shared" si="61"/>
        <v>0</v>
      </c>
      <c r="U23" s="39"/>
      <c r="V23" s="39">
        <f t="shared" si="9"/>
        <v>0</v>
      </c>
      <c r="W23" s="39">
        <v>0</v>
      </c>
      <c r="X23" s="39">
        <f t="shared" si="10"/>
        <v>0</v>
      </c>
      <c r="Y23" s="39">
        <v>5</v>
      </c>
      <c r="Z23" s="39">
        <f t="shared" si="11"/>
        <v>64281.839416666677</v>
      </c>
      <c r="AA23" s="39">
        <v>0</v>
      </c>
      <c r="AB23" s="39">
        <f t="shared" si="12"/>
        <v>0</v>
      </c>
      <c r="AC23" s="39">
        <v>0</v>
      </c>
      <c r="AD23" s="39">
        <f t="shared" si="13"/>
        <v>0</v>
      </c>
      <c r="AE23" s="39">
        <v>187</v>
      </c>
      <c r="AF23" s="39">
        <f t="shared" si="14"/>
        <v>2829807.1083333334</v>
      </c>
      <c r="AG23" s="39"/>
      <c r="AH23" s="39">
        <f t="shared" si="15"/>
        <v>0</v>
      </c>
      <c r="AI23" s="39">
        <v>9</v>
      </c>
      <c r="AJ23" s="39">
        <f t="shared" si="16"/>
        <v>98519.997449999995</v>
      </c>
      <c r="AK23" s="39"/>
      <c r="AL23" s="39">
        <f t="shared" si="17"/>
        <v>0</v>
      </c>
      <c r="AM23" s="42">
        <v>0</v>
      </c>
      <c r="AN23" s="39">
        <f t="shared" si="18"/>
        <v>0</v>
      </c>
      <c r="AO23" s="43">
        <v>1</v>
      </c>
      <c r="AP23" s="39">
        <f t="shared" si="19"/>
        <v>14860.458423999999</v>
      </c>
      <c r="AQ23" s="39">
        <v>0</v>
      </c>
      <c r="AR23" s="39">
        <f t="shared" si="20"/>
        <v>0</v>
      </c>
      <c r="AS23" s="39">
        <v>0</v>
      </c>
      <c r="AT23" s="39">
        <f t="shared" si="21"/>
        <v>0</v>
      </c>
      <c r="AU23" s="39">
        <v>0</v>
      </c>
      <c r="AV23" s="39">
        <f t="shared" si="22"/>
        <v>0</v>
      </c>
      <c r="AW23" s="39"/>
      <c r="AX23" s="39">
        <f t="shared" si="23"/>
        <v>0</v>
      </c>
      <c r="AY23" s="39"/>
      <c r="AZ23" s="39">
        <f t="shared" si="24"/>
        <v>0</v>
      </c>
      <c r="BA23" s="39">
        <v>3</v>
      </c>
      <c r="BB23" s="39">
        <f t="shared" si="25"/>
        <v>43364.14572</v>
      </c>
      <c r="BC23" s="39"/>
      <c r="BD23" s="39">
        <f t="shared" si="26"/>
        <v>0</v>
      </c>
      <c r="BE23" s="39">
        <v>0</v>
      </c>
      <c r="BF23" s="39">
        <f t="shared" si="27"/>
        <v>0</v>
      </c>
      <c r="BG23" s="39">
        <v>0</v>
      </c>
      <c r="BH23" s="39">
        <f t="shared" si="28"/>
        <v>0</v>
      </c>
      <c r="BI23" s="39">
        <v>665</v>
      </c>
      <c r="BJ23" s="39">
        <f t="shared" si="29"/>
        <v>8735439.7739000004</v>
      </c>
      <c r="BK23" s="39">
        <v>156</v>
      </c>
      <c r="BL23" s="39">
        <f t="shared" si="30"/>
        <v>2019159.0018600002</v>
      </c>
      <c r="BM23" s="39">
        <v>189</v>
      </c>
      <c r="BN23" s="39">
        <f t="shared" si="31"/>
        <v>2340522.2017799998</v>
      </c>
      <c r="BO23" s="49">
        <v>0</v>
      </c>
      <c r="BP23" s="39">
        <f t="shared" si="32"/>
        <v>0</v>
      </c>
      <c r="BQ23" s="39"/>
      <c r="BR23" s="39">
        <f t="shared" si="33"/>
        <v>0</v>
      </c>
      <c r="BS23" s="39">
        <v>0</v>
      </c>
      <c r="BT23" s="39">
        <f t="shared" si="34"/>
        <v>0</v>
      </c>
      <c r="BU23" s="39">
        <v>20</v>
      </c>
      <c r="BV23" s="39">
        <f t="shared" si="35"/>
        <v>182560.39013333333</v>
      </c>
      <c r="BW23" s="39">
        <v>0</v>
      </c>
      <c r="BX23" s="39">
        <f t="shared" si="36"/>
        <v>0</v>
      </c>
      <c r="BY23" s="39"/>
      <c r="BZ23" s="39">
        <f t="shared" si="37"/>
        <v>0</v>
      </c>
      <c r="CA23" s="39">
        <v>0</v>
      </c>
      <c r="CB23" s="39">
        <f t="shared" si="38"/>
        <v>0</v>
      </c>
      <c r="CC23" s="39">
        <v>0</v>
      </c>
      <c r="CD23" s="39">
        <f t="shared" si="39"/>
        <v>0</v>
      </c>
      <c r="CE23" s="39"/>
      <c r="CF23" s="39">
        <f t="shared" si="40"/>
        <v>0</v>
      </c>
      <c r="CG23" s="39">
        <v>3</v>
      </c>
      <c r="CH23" s="39">
        <f t="shared" si="41"/>
        <v>27384.058519999999</v>
      </c>
      <c r="CI23" s="39">
        <v>45</v>
      </c>
      <c r="CJ23" s="39">
        <f t="shared" si="42"/>
        <v>410760.87779999996</v>
      </c>
      <c r="CK23" s="39">
        <v>15</v>
      </c>
      <c r="CL23" s="39">
        <f t="shared" si="43"/>
        <v>180683.94049999997</v>
      </c>
      <c r="CM23" s="39">
        <v>60</v>
      </c>
      <c r="CN23" s="39">
        <f t="shared" si="44"/>
        <v>883893.26507999992</v>
      </c>
      <c r="CO23" s="39">
        <v>57</v>
      </c>
      <c r="CP23" s="39">
        <f t="shared" si="45"/>
        <v>965330.41033799993</v>
      </c>
      <c r="CQ23" s="44">
        <v>30</v>
      </c>
      <c r="CR23" s="39">
        <f t="shared" si="46"/>
        <v>410397.6939999999</v>
      </c>
      <c r="CS23" s="51">
        <v>143</v>
      </c>
      <c r="CT23" s="39">
        <f t="shared" si="47"/>
        <v>2367020.2315760003</v>
      </c>
      <c r="CU23" s="39">
        <v>5</v>
      </c>
      <c r="CV23" s="39">
        <f t="shared" si="48"/>
        <v>71941.05002000001</v>
      </c>
      <c r="CW23" s="39">
        <v>29</v>
      </c>
      <c r="CX23" s="39">
        <f t="shared" si="49"/>
        <v>480915.13339799992</v>
      </c>
      <c r="CY23" s="39">
        <v>72</v>
      </c>
      <c r="CZ23" s="39">
        <f t="shared" si="50"/>
        <v>1191786.4103039999</v>
      </c>
      <c r="DA23" s="39">
        <v>50</v>
      </c>
      <c r="DB23" s="39">
        <f t="shared" si="51"/>
        <v>829164.02309999999</v>
      </c>
      <c r="DC23" s="39">
        <v>80</v>
      </c>
      <c r="DD23" s="39">
        <f t="shared" si="52"/>
        <v>1094393.8506666666</v>
      </c>
      <c r="DE23" s="39">
        <v>29</v>
      </c>
      <c r="DF23" s="39">
        <f t="shared" si="53"/>
        <v>408535.80359666666</v>
      </c>
      <c r="DG23" s="39">
        <v>3</v>
      </c>
      <c r="DH23" s="39">
        <f t="shared" si="54"/>
        <v>55060.695899999999</v>
      </c>
      <c r="DI23" s="39">
        <v>44</v>
      </c>
      <c r="DJ23" s="39">
        <f t="shared" si="55"/>
        <v>783249.26063999999</v>
      </c>
      <c r="DK23" s="39">
        <v>5</v>
      </c>
      <c r="DL23" s="39">
        <f t="shared" si="56"/>
        <v>121810.86493750002</v>
      </c>
      <c r="DM23" s="39">
        <v>20</v>
      </c>
      <c r="DN23" s="39">
        <f t="shared" si="62"/>
        <v>526662.90828333329</v>
      </c>
      <c r="DO23" s="39"/>
      <c r="DP23" s="39">
        <f t="shared" si="57"/>
        <v>0</v>
      </c>
      <c r="DQ23" s="39">
        <f t="shared" si="58"/>
        <v>2060</v>
      </c>
      <c r="DR23" s="39">
        <f t="shared" si="59"/>
        <v>28873115.059927497</v>
      </c>
    </row>
    <row r="24" spans="1:122" ht="30" customHeight="1" x14ac:dyDescent="0.25">
      <c r="A24" s="46"/>
      <c r="B24" s="47">
        <v>11</v>
      </c>
      <c r="C24" s="33" t="s">
        <v>155</v>
      </c>
      <c r="D24" s="34">
        <f>D23</f>
        <v>19063</v>
      </c>
      <c r="E24" s="35">
        <v>18530</v>
      </c>
      <c r="F24" s="35">
        <v>18715</v>
      </c>
      <c r="G24" s="34">
        <v>0.39</v>
      </c>
      <c r="H24" s="37">
        <v>1</v>
      </c>
      <c r="I24" s="37">
        <v>1</v>
      </c>
      <c r="J24" s="38"/>
      <c r="K24" s="34">
        <v>1.4</v>
      </c>
      <c r="L24" s="34">
        <v>1.68</v>
      </c>
      <c r="M24" s="34">
        <v>2.23</v>
      </c>
      <c r="N24" s="34">
        <v>2.57</v>
      </c>
      <c r="O24" s="39">
        <v>298</v>
      </c>
      <c r="P24" s="39">
        <f t="shared" si="7"/>
        <v>3248189.2943499996</v>
      </c>
      <c r="Q24" s="39">
        <v>0</v>
      </c>
      <c r="R24" s="39">
        <f t="shared" si="8"/>
        <v>0</v>
      </c>
      <c r="S24" s="39">
        <v>0</v>
      </c>
      <c r="T24" s="39">
        <f t="shared" si="61"/>
        <v>0</v>
      </c>
      <c r="U24" s="39"/>
      <c r="V24" s="39">
        <f t="shared" si="9"/>
        <v>0</v>
      </c>
      <c r="W24" s="39">
        <v>3</v>
      </c>
      <c r="X24" s="39">
        <f t="shared" si="10"/>
        <v>32921.070682500002</v>
      </c>
      <c r="Y24" s="39">
        <v>13</v>
      </c>
      <c r="Z24" s="39">
        <f t="shared" si="11"/>
        <v>141699.53297499998</v>
      </c>
      <c r="AA24" s="39">
        <v>0</v>
      </c>
      <c r="AB24" s="39">
        <f t="shared" si="12"/>
        <v>0</v>
      </c>
      <c r="AC24" s="39">
        <v>0</v>
      </c>
      <c r="AD24" s="39">
        <f t="shared" si="13"/>
        <v>0</v>
      </c>
      <c r="AE24" s="39">
        <v>198</v>
      </c>
      <c r="AF24" s="39">
        <f t="shared" si="14"/>
        <v>2540312.7749999999</v>
      </c>
      <c r="AG24" s="39">
        <v>0</v>
      </c>
      <c r="AH24" s="39">
        <f t="shared" si="15"/>
        <v>0</v>
      </c>
      <c r="AI24" s="39"/>
      <c r="AJ24" s="39">
        <f t="shared" si="16"/>
        <v>0</v>
      </c>
      <c r="AK24" s="39"/>
      <c r="AL24" s="39">
        <f t="shared" si="17"/>
        <v>0</v>
      </c>
      <c r="AM24" s="42">
        <v>0</v>
      </c>
      <c r="AN24" s="39">
        <f t="shared" si="18"/>
        <v>0</v>
      </c>
      <c r="AO24" s="43">
        <v>0</v>
      </c>
      <c r="AP24" s="39">
        <f t="shared" si="19"/>
        <v>0</v>
      </c>
      <c r="AQ24" s="39">
        <v>0</v>
      </c>
      <c r="AR24" s="39">
        <f t="shared" si="20"/>
        <v>0</v>
      </c>
      <c r="AS24" s="39"/>
      <c r="AT24" s="39">
        <f t="shared" si="21"/>
        <v>0</v>
      </c>
      <c r="AU24" s="39">
        <v>0</v>
      </c>
      <c r="AV24" s="39">
        <f t="shared" si="22"/>
        <v>0</v>
      </c>
      <c r="AW24" s="39"/>
      <c r="AX24" s="39">
        <f t="shared" si="23"/>
        <v>0</v>
      </c>
      <c r="AY24" s="39"/>
      <c r="AZ24" s="39">
        <f t="shared" si="24"/>
        <v>0</v>
      </c>
      <c r="BA24" s="39"/>
      <c r="BB24" s="39">
        <f t="shared" si="25"/>
        <v>0</v>
      </c>
      <c r="BC24" s="39"/>
      <c r="BD24" s="39">
        <f t="shared" si="26"/>
        <v>0</v>
      </c>
      <c r="BE24" s="39">
        <v>0</v>
      </c>
      <c r="BF24" s="39">
        <f t="shared" si="27"/>
        <v>0</v>
      </c>
      <c r="BG24" s="39"/>
      <c r="BH24" s="39">
        <f t="shared" si="28"/>
        <v>0</v>
      </c>
      <c r="BI24" s="39">
        <v>216</v>
      </c>
      <c r="BJ24" s="39">
        <f t="shared" si="29"/>
        <v>2405601.3290400002</v>
      </c>
      <c r="BK24" s="39">
        <v>620</v>
      </c>
      <c r="BL24" s="39">
        <f t="shared" si="30"/>
        <v>6803687.9410499996</v>
      </c>
      <c r="BM24" s="39">
        <v>212</v>
      </c>
      <c r="BN24" s="39">
        <f t="shared" si="31"/>
        <v>2225838.2291600001</v>
      </c>
      <c r="BO24" s="49">
        <v>0</v>
      </c>
      <c r="BP24" s="39">
        <f t="shared" si="32"/>
        <v>0</v>
      </c>
      <c r="BQ24" s="39">
        <v>0</v>
      </c>
      <c r="BR24" s="39">
        <f t="shared" si="33"/>
        <v>0</v>
      </c>
      <c r="BS24" s="39">
        <v>0</v>
      </c>
      <c r="BT24" s="39">
        <f t="shared" si="34"/>
        <v>0</v>
      </c>
      <c r="BU24" s="39">
        <v>0</v>
      </c>
      <c r="BV24" s="39">
        <f t="shared" si="35"/>
        <v>0</v>
      </c>
      <c r="BW24" s="39">
        <v>0</v>
      </c>
      <c r="BX24" s="39">
        <f t="shared" si="36"/>
        <v>0</v>
      </c>
      <c r="BY24" s="39"/>
      <c r="BZ24" s="39">
        <f t="shared" si="37"/>
        <v>0</v>
      </c>
      <c r="CA24" s="39">
        <v>0</v>
      </c>
      <c r="CB24" s="39">
        <f t="shared" si="38"/>
        <v>0</v>
      </c>
      <c r="CC24" s="39">
        <v>0</v>
      </c>
      <c r="CD24" s="39">
        <f t="shared" si="39"/>
        <v>0</v>
      </c>
      <c r="CE24" s="39">
        <v>1</v>
      </c>
      <c r="CF24" s="39">
        <f t="shared" si="40"/>
        <v>10499.236929999999</v>
      </c>
      <c r="CG24" s="39">
        <v>22</v>
      </c>
      <c r="CH24" s="39">
        <f t="shared" si="41"/>
        <v>170257.40732</v>
      </c>
      <c r="CI24" s="39"/>
      <c r="CJ24" s="39">
        <f t="shared" si="42"/>
        <v>0</v>
      </c>
      <c r="CK24" s="39">
        <v>51</v>
      </c>
      <c r="CL24" s="39">
        <f t="shared" si="43"/>
        <v>520841.09804999997</v>
      </c>
      <c r="CM24" s="39">
        <v>100</v>
      </c>
      <c r="CN24" s="39">
        <f t="shared" si="44"/>
        <v>1248979.6137000001</v>
      </c>
      <c r="CO24" s="39"/>
      <c r="CP24" s="39">
        <f t="shared" si="45"/>
        <v>0</v>
      </c>
      <c r="CQ24" s="44">
        <v>5</v>
      </c>
      <c r="CR24" s="39">
        <f t="shared" si="46"/>
        <v>57990.978499999997</v>
      </c>
      <c r="CS24" s="39">
        <v>25</v>
      </c>
      <c r="CT24" s="39">
        <f t="shared" si="47"/>
        <v>350842.91970000003</v>
      </c>
      <c r="CU24" s="39">
        <v>5</v>
      </c>
      <c r="CV24" s="39">
        <f t="shared" si="48"/>
        <v>60993.498930000002</v>
      </c>
      <c r="CW24" s="39">
        <v>81</v>
      </c>
      <c r="CX24" s="39">
        <f t="shared" si="49"/>
        <v>1138838.760423</v>
      </c>
      <c r="CY24" s="39">
        <v>4</v>
      </c>
      <c r="CZ24" s="39">
        <f t="shared" si="50"/>
        <v>56134.867151999999</v>
      </c>
      <c r="DA24" s="39">
        <v>160</v>
      </c>
      <c r="DB24" s="39">
        <f t="shared" si="51"/>
        <v>2249558.0452799997</v>
      </c>
      <c r="DC24" s="39">
        <v>1</v>
      </c>
      <c r="DD24" s="39">
        <f t="shared" si="52"/>
        <v>11598.195699999997</v>
      </c>
      <c r="DE24" s="39">
        <v>103</v>
      </c>
      <c r="DF24" s="39">
        <f t="shared" si="53"/>
        <v>1230201.1417150002</v>
      </c>
      <c r="DG24" s="39"/>
      <c r="DH24" s="39">
        <f t="shared" si="54"/>
        <v>0</v>
      </c>
      <c r="DI24" s="39"/>
      <c r="DJ24" s="39">
        <f t="shared" si="55"/>
        <v>0</v>
      </c>
      <c r="DK24" s="39"/>
      <c r="DL24" s="39">
        <f t="shared" si="56"/>
        <v>0</v>
      </c>
      <c r="DM24" s="39">
        <v>12</v>
      </c>
      <c r="DN24" s="39">
        <f t="shared" si="62"/>
        <v>267911.131605</v>
      </c>
      <c r="DO24" s="39"/>
      <c r="DP24" s="39">
        <f t="shared" si="57"/>
        <v>0</v>
      </c>
      <c r="DQ24" s="39">
        <f t="shared" si="58"/>
        <v>2130</v>
      </c>
      <c r="DR24" s="39">
        <f t="shared" si="59"/>
        <v>24772897.067262501</v>
      </c>
    </row>
    <row r="25" spans="1:122" ht="30" customHeight="1" x14ac:dyDescent="0.25">
      <c r="A25" s="46"/>
      <c r="B25" s="47">
        <v>12</v>
      </c>
      <c r="C25" s="33" t="s">
        <v>156</v>
      </c>
      <c r="D25" s="34">
        <f t="shared" si="60"/>
        <v>19063</v>
      </c>
      <c r="E25" s="35">
        <v>18530</v>
      </c>
      <c r="F25" s="35">
        <v>18715</v>
      </c>
      <c r="G25" s="34">
        <v>0.57999999999999996</v>
      </c>
      <c r="H25" s="37">
        <v>1</v>
      </c>
      <c r="I25" s="37">
        <v>1</v>
      </c>
      <c r="J25" s="38"/>
      <c r="K25" s="34">
        <v>1.4</v>
      </c>
      <c r="L25" s="34">
        <v>1.68</v>
      </c>
      <c r="M25" s="34">
        <v>2.23</v>
      </c>
      <c r="N25" s="34">
        <v>2.57</v>
      </c>
      <c r="O25" s="39">
        <v>236</v>
      </c>
      <c r="P25" s="39">
        <f t="shared" si="7"/>
        <v>3825607.904066667</v>
      </c>
      <c r="Q25" s="39">
        <v>0</v>
      </c>
      <c r="R25" s="39">
        <f t="shared" si="8"/>
        <v>0</v>
      </c>
      <c r="S25" s="39">
        <v>0</v>
      </c>
      <c r="T25" s="39">
        <f t="shared" si="61"/>
        <v>0</v>
      </c>
      <c r="U25" s="39"/>
      <c r="V25" s="39">
        <f t="shared" si="9"/>
        <v>0</v>
      </c>
      <c r="W25" s="39">
        <v>0</v>
      </c>
      <c r="X25" s="39">
        <f t="shared" si="10"/>
        <v>0</v>
      </c>
      <c r="Y25" s="39">
        <v>12</v>
      </c>
      <c r="Z25" s="39">
        <f t="shared" si="11"/>
        <v>194522.43580000001</v>
      </c>
      <c r="AA25" s="39">
        <v>0</v>
      </c>
      <c r="AB25" s="39">
        <f t="shared" si="12"/>
        <v>0</v>
      </c>
      <c r="AC25" s="39">
        <v>0</v>
      </c>
      <c r="AD25" s="39">
        <f t="shared" si="13"/>
        <v>0</v>
      </c>
      <c r="AE25" s="39">
        <v>181</v>
      </c>
      <c r="AF25" s="39">
        <f t="shared" si="14"/>
        <v>3453535.8083333331</v>
      </c>
      <c r="AG25" s="39">
        <v>0</v>
      </c>
      <c r="AH25" s="39">
        <f t="shared" si="15"/>
        <v>0</v>
      </c>
      <c r="AI25" s="39"/>
      <c r="AJ25" s="39">
        <f t="shared" si="16"/>
        <v>0</v>
      </c>
      <c r="AK25" s="39"/>
      <c r="AL25" s="39">
        <f t="shared" si="17"/>
        <v>0</v>
      </c>
      <c r="AM25" s="42">
        <v>0</v>
      </c>
      <c r="AN25" s="39">
        <f t="shared" si="18"/>
        <v>0</v>
      </c>
      <c r="AO25" s="43">
        <v>0</v>
      </c>
      <c r="AP25" s="39">
        <f t="shared" si="19"/>
        <v>0</v>
      </c>
      <c r="AQ25" s="39">
        <v>0</v>
      </c>
      <c r="AR25" s="39">
        <f t="shared" si="20"/>
        <v>0</v>
      </c>
      <c r="AS25" s="39"/>
      <c r="AT25" s="39">
        <f t="shared" si="21"/>
        <v>0</v>
      </c>
      <c r="AU25" s="39">
        <v>0</v>
      </c>
      <c r="AV25" s="39">
        <f t="shared" si="22"/>
        <v>0</v>
      </c>
      <c r="AW25" s="39"/>
      <c r="AX25" s="39">
        <f t="shared" si="23"/>
        <v>0</v>
      </c>
      <c r="AY25" s="39"/>
      <c r="AZ25" s="39">
        <f t="shared" si="24"/>
        <v>0</v>
      </c>
      <c r="BA25" s="39">
        <v>57</v>
      </c>
      <c r="BB25" s="39">
        <f t="shared" si="25"/>
        <v>1038854.0996399998</v>
      </c>
      <c r="BC25" s="39"/>
      <c r="BD25" s="39">
        <f t="shared" si="26"/>
        <v>0</v>
      </c>
      <c r="BE25" s="39"/>
      <c r="BF25" s="39">
        <f t="shared" si="27"/>
        <v>0</v>
      </c>
      <c r="BG25" s="39"/>
      <c r="BH25" s="39">
        <f t="shared" si="28"/>
        <v>0</v>
      </c>
      <c r="BI25" s="39">
        <v>380</v>
      </c>
      <c r="BJ25" s="39">
        <f t="shared" si="29"/>
        <v>6293857.2283999994</v>
      </c>
      <c r="BK25" s="39">
        <v>320</v>
      </c>
      <c r="BL25" s="39">
        <f t="shared" si="30"/>
        <v>5222351.0415999992</v>
      </c>
      <c r="BM25" s="39">
        <v>161</v>
      </c>
      <c r="BN25" s="39">
        <f t="shared" si="31"/>
        <v>2513894.2167266663</v>
      </c>
      <c r="BO25" s="49">
        <v>0</v>
      </c>
      <c r="BP25" s="39">
        <f t="shared" si="32"/>
        <v>0</v>
      </c>
      <c r="BQ25" s="39">
        <v>0</v>
      </c>
      <c r="BR25" s="39">
        <f t="shared" si="33"/>
        <v>0</v>
      </c>
      <c r="BS25" s="39">
        <v>0</v>
      </c>
      <c r="BT25" s="39">
        <f t="shared" si="34"/>
        <v>0</v>
      </c>
      <c r="BU25" s="39">
        <v>0</v>
      </c>
      <c r="BV25" s="39">
        <f t="shared" si="35"/>
        <v>0</v>
      </c>
      <c r="BW25" s="39">
        <v>0</v>
      </c>
      <c r="BX25" s="39">
        <f t="shared" si="36"/>
        <v>0</v>
      </c>
      <c r="BY25" s="39"/>
      <c r="BZ25" s="39">
        <f t="shared" si="37"/>
        <v>0</v>
      </c>
      <c r="CA25" s="39">
        <v>0</v>
      </c>
      <c r="CB25" s="39">
        <f t="shared" si="38"/>
        <v>0</v>
      </c>
      <c r="CC25" s="39">
        <v>0</v>
      </c>
      <c r="CD25" s="39">
        <f t="shared" si="39"/>
        <v>0</v>
      </c>
      <c r="CE25" s="39">
        <v>134</v>
      </c>
      <c r="CF25" s="39">
        <f t="shared" si="40"/>
        <v>2092309.4723066664</v>
      </c>
      <c r="CG25" s="39"/>
      <c r="CH25" s="39">
        <f t="shared" si="41"/>
        <v>0</v>
      </c>
      <c r="CI25" s="39">
        <v>10</v>
      </c>
      <c r="CJ25" s="39">
        <f t="shared" si="42"/>
        <v>115092.41986666666</v>
      </c>
      <c r="CK25" s="39"/>
      <c r="CL25" s="39">
        <f t="shared" si="43"/>
        <v>0</v>
      </c>
      <c r="CM25" s="39">
        <v>13</v>
      </c>
      <c r="CN25" s="39">
        <f t="shared" si="44"/>
        <v>241469.39198199997</v>
      </c>
      <c r="CO25" s="39">
        <v>3</v>
      </c>
      <c r="CP25" s="39">
        <f t="shared" si="45"/>
        <v>64060.828145999985</v>
      </c>
      <c r="CQ25" s="44"/>
      <c r="CR25" s="39">
        <f t="shared" si="46"/>
        <v>0</v>
      </c>
      <c r="CS25" s="39">
        <v>5</v>
      </c>
      <c r="CT25" s="39">
        <f t="shared" si="47"/>
        <v>104353.27867999999</v>
      </c>
      <c r="CU25" s="39">
        <v>0</v>
      </c>
      <c r="CV25" s="39">
        <f t="shared" si="48"/>
        <v>0</v>
      </c>
      <c r="CW25" s="39"/>
      <c r="CX25" s="39">
        <f t="shared" si="49"/>
        <v>0</v>
      </c>
      <c r="CY25" s="39">
        <v>6</v>
      </c>
      <c r="CZ25" s="39">
        <f t="shared" si="50"/>
        <v>125223.93441599997</v>
      </c>
      <c r="DA25" s="39">
        <v>1</v>
      </c>
      <c r="DB25" s="39">
        <f t="shared" si="51"/>
        <v>20909.353625999996</v>
      </c>
      <c r="DC25" s="39"/>
      <c r="DD25" s="39">
        <f t="shared" si="52"/>
        <v>0</v>
      </c>
      <c r="DE25" s="39">
        <v>73</v>
      </c>
      <c r="DF25" s="39">
        <f t="shared" si="53"/>
        <v>1296657.1157633332</v>
      </c>
      <c r="DG25" s="39"/>
      <c r="DH25" s="39">
        <f t="shared" si="54"/>
        <v>0</v>
      </c>
      <c r="DI25" s="39">
        <v>1</v>
      </c>
      <c r="DJ25" s="39">
        <f t="shared" si="55"/>
        <v>22444.889879999995</v>
      </c>
      <c r="DK25" s="39"/>
      <c r="DL25" s="39">
        <f t="shared" si="56"/>
        <v>0</v>
      </c>
      <c r="DM25" s="39"/>
      <c r="DN25" s="39">
        <f t="shared" si="62"/>
        <v>0</v>
      </c>
      <c r="DO25" s="39"/>
      <c r="DP25" s="39">
        <f t="shared" si="57"/>
        <v>0</v>
      </c>
      <c r="DQ25" s="39">
        <f t="shared" si="58"/>
        <v>1593</v>
      </c>
      <c r="DR25" s="39">
        <f t="shared" si="59"/>
        <v>26625143.419233333</v>
      </c>
    </row>
    <row r="26" spans="1:122" ht="30" customHeight="1" x14ac:dyDescent="0.25">
      <c r="A26" s="46"/>
      <c r="B26" s="47">
        <v>13</v>
      </c>
      <c r="C26" s="33" t="s">
        <v>157</v>
      </c>
      <c r="D26" s="34">
        <f t="shared" si="60"/>
        <v>19063</v>
      </c>
      <c r="E26" s="35">
        <v>18530</v>
      </c>
      <c r="F26" s="35">
        <v>18715</v>
      </c>
      <c r="G26" s="34">
        <v>1.17</v>
      </c>
      <c r="H26" s="37">
        <v>1</v>
      </c>
      <c r="I26" s="37">
        <v>1</v>
      </c>
      <c r="J26" s="38"/>
      <c r="K26" s="34">
        <v>1.4</v>
      </c>
      <c r="L26" s="34">
        <v>1.68</v>
      </c>
      <c r="M26" s="34">
        <v>2.23</v>
      </c>
      <c r="N26" s="34">
        <v>2.57</v>
      </c>
      <c r="O26" s="39">
        <v>455</v>
      </c>
      <c r="P26" s="39">
        <f t="shared" si="7"/>
        <v>14878450.962374998</v>
      </c>
      <c r="Q26" s="39">
        <v>0</v>
      </c>
      <c r="R26" s="39">
        <f t="shared" si="8"/>
        <v>0</v>
      </c>
      <c r="S26" s="39">
        <v>0</v>
      </c>
      <c r="T26" s="39">
        <f t="shared" si="61"/>
        <v>0</v>
      </c>
      <c r="U26" s="39"/>
      <c r="V26" s="39">
        <f t="shared" si="9"/>
        <v>0</v>
      </c>
      <c r="W26" s="39">
        <v>18</v>
      </c>
      <c r="X26" s="39">
        <f t="shared" si="10"/>
        <v>592579.27228499996</v>
      </c>
      <c r="Y26" s="39">
        <v>45</v>
      </c>
      <c r="Z26" s="39">
        <f t="shared" si="11"/>
        <v>1471495.1501249999</v>
      </c>
      <c r="AA26" s="39">
        <v>0</v>
      </c>
      <c r="AB26" s="39">
        <f t="shared" si="12"/>
        <v>0</v>
      </c>
      <c r="AC26" s="39">
        <v>0</v>
      </c>
      <c r="AD26" s="39">
        <f t="shared" si="13"/>
        <v>0</v>
      </c>
      <c r="AE26" s="39">
        <v>363</v>
      </c>
      <c r="AF26" s="39">
        <f t="shared" si="14"/>
        <v>13971720.262499999</v>
      </c>
      <c r="AG26" s="39"/>
      <c r="AH26" s="39">
        <f t="shared" si="15"/>
        <v>0</v>
      </c>
      <c r="AI26" s="39">
        <v>30</v>
      </c>
      <c r="AJ26" s="39">
        <f t="shared" si="16"/>
        <v>835278.23924999987</v>
      </c>
      <c r="AK26" s="39"/>
      <c r="AL26" s="39">
        <f t="shared" si="17"/>
        <v>0</v>
      </c>
      <c r="AM26" s="42">
        <v>0</v>
      </c>
      <c r="AN26" s="39">
        <f t="shared" si="18"/>
        <v>0</v>
      </c>
      <c r="AO26" s="43">
        <v>3</v>
      </c>
      <c r="AP26" s="39">
        <f t="shared" si="19"/>
        <v>113391.75884399998</v>
      </c>
      <c r="AQ26" s="39">
        <v>0</v>
      </c>
      <c r="AR26" s="39">
        <f t="shared" si="20"/>
        <v>0</v>
      </c>
      <c r="AS26" s="39">
        <v>6</v>
      </c>
      <c r="AT26" s="39">
        <f t="shared" si="21"/>
        <v>226783.51768799996</v>
      </c>
      <c r="AU26" s="39">
        <v>9</v>
      </c>
      <c r="AV26" s="39">
        <f t="shared" si="22"/>
        <v>351051.13543499995</v>
      </c>
      <c r="AW26" s="39"/>
      <c r="AX26" s="39">
        <f t="shared" si="23"/>
        <v>0</v>
      </c>
      <c r="AY26" s="39"/>
      <c r="AZ26" s="39">
        <f t="shared" si="24"/>
        <v>0</v>
      </c>
      <c r="BA26" s="39">
        <v>33</v>
      </c>
      <c r="BB26" s="39">
        <f t="shared" si="25"/>
        <v>1213253.3813399998</v>
      </c>
      <c r="BC26" s="39"/>
      <c r="BD26" s="39">
        <f t="shared" si="26"/>
        <v>0</v>
      </c>
      <c r="BE26" s="39"/>
      <c r="BF26" s="39">
        <f t="shared" si="27"/>
        <v>0</v>
      </c>
      <c r="BG26" s="39"/>
      <c r="BH26" s="39">
        <f t="shared" si="28"/>
        <v>0</v>
      </c>
      <c r="BI26" s="39">
        <v>541</v>
      </c>
      <c r="BJ26" s="39">
        <f t="shared" si="29"/>
        <v>18075421.097369999</v>
      </c>
      <c r="BK26" s="39">
        <f>410+26</f>
        <v>436</v>
      </c>
      <c r="BL26" s="39">
        <f t="shared" si="30"/>
        <v>14353586.817569999</v>
      </c>
      <c r="BM26" s="39">
        <v>316</v>
      </c>
      <c r="BN26" s="39">
        <f t="shared" si="31"/>
        <v>9953276.6096399985</v>
      </c>
      <c r="BO26" s="49">
        <v>0</v>
      </c>
      <c r="BP26" s="39">
        <f t="shared" si="32"/>
        <v>0</v>
      </c>
      <c r="BQ26" s="39">
        <v>0</v>
      </c>
      <c r="BR26" s="39">
        <f t="shared" si="33"/>
        <v>0</v>
      </c>
      <c r="BS26" s="39">
        <v>0</v>
      </c>
      <c r="BT26" s="39">
        <f t="shared" si="34"/>
        <v>0</v>
      </c>
      <c r="BU26" s="39">
        <v>0</v>
      </c>
      <c r="BV26" s="39">
        <f t="shared" si="35"/>
        <v>0</v>
      </c>
      <c r="BW26" s="39">
        <v>0</v>
      </c>
      <c r="BX26" s="39">
        <f t="shared" si="36"/>
        <v>0</v>
      </c>
      <c r="BY26" s="39"/>
      <c r="BZ26" s="39">
        <f t="shared" si="37"/>
        <v>0</v>
      </c>
      <c r="CA26" s="39">
        <v>0</v>
      </c>
      <c r="CB26" s="39">
        <f t="shared" si="38"/>
        <v>0</v>
      </c>
      <c r="CC26" s="39">
        <v>0</v>
      </c>
      <c r="CD26" s="39">
        <f t="shared" si="39"/>
        <v>0</v>
      </c>
      <c r="CE26" s="39">
        <v>52</v>
      </c>
      <c r="CF26" s="39">
        <f t="shared" si="40"/>
        <v>1637880.9610799998</v>
      </c>
      <c r="CG26" s="39"/>
      <c r="CH26" s="39">
        <f t="shared" si="41"/>
        <v>0</v>
      </c>
      <c r="CI26" s="39"/>
      <c r="CJ26" s="39">
        <f t="shared" si="42"/>
        <v>0</v>
      </c>
      <c r="CK26" s="39">
        <v>13</v>
      </c>
      <c r="CL26" s="39">
        <f t="shared" si="43"/>
        <v>398290.25144999992</v>
      </c>
      <c r="CM26" s="39">
        <v>92</v>
      </c>
      <c r="CN26" s="39">
        <f t="shared" si="44"/>
        <v>3447183.7338120001</v>
      </c>
      <c r="CO26" s="39">
        <v>53</v>
      </c>
      <c r="CP26" s="39">
        <f t="shared" si="45"/>
        <v>2282995.3754789997</v>
      </c>
      <c r="CQ26" s="44">
        <v>10</v>
      </c>
      <c r="CR26" s="39">
        <f t="shared" si="46"/>
        <v>347945.87099999993</v>
      </c>
      <c r="CS26" s="39">
        <v>77</v>
      </c>
      <c r="CT26" s="39">
        <f t="shared" si="47"/>
        <v>3241788.578028</v>
      </c>
      <c r="CU26" s="39">
        <v>0</v>
      </c>
      <c r="CV26" s="39">
        <f t="shared" si="48"/>
        <v>0</v>
      </c>
      <c r="CW26" s="39">
        <v>3</v>
      </c>
      <c r="CX26" s="39">
        <f t="shared" si="49"/>
        <v>126537.64004699996</v>
      </c>
      <c r="CY26" s="39">
        <v>1</v>
      </c>
      <c r="CZ26" s="39">
        <f t="shared" si="50"/>
        <v>42101.150363999994</v>
      </c>
      <c r="DA26" s="39">
        <v>43</v>
      </c>
      <c r="DB26" s="39">
        <f t="shared" si="51"/>
        <v>1813706.1740069997</v>
      </c>
      <c r="DC26" s="39">
        <v>6</v>
      </c>
      <c r="DD26" s="39">
        <f t="shared" si="52"/>
        <v>208767.52259999994</v>
      </c>
      <c r="DE26" s="39">
        <v>42</v>
      </c>
      <c r="DF26" s="39">
        <f t="shared" si="53"/>
        <v>1504906.2510299999</v>
      </c>
      <c r="DG26" s="39"/>
      <c r="DH26" s="39">
        <f t="shared" si="54"/>
        <v>0</v>
      </c>
      <c r="DI26" s="39">
        <v>9</v>
      </c>
      <c r="DJ26" s="39">
        <f t="shared" si="55"/>
        <v>407490.84557999996</v>
      </c>
      <c r="DK26" s="39">
        <v>9</v>
      </c>
      <c r="DL26" s="39">
        <f t="shared" si="56"/>
        <v>557681.91643124993</v>
      </c>
      <c r="DM26" s="39">
        <v>7</v>
      </c>
      <c r="DN26" s="39">
        <f t="shared" si="62"/>
        <v>468844.48030874995</v>
      </c>
      <c r="DO26" s="39"/>
      <c r="DP26" s="39">
        <f t="shared" si="57"/>
        <v>0</v>
      </c>
      <c r="DQ26" s="39">
        <f t="shared" si="58"/>
        <v>2672</v>
      </c>
      <c r="DR26" s="39">
        <f t="shared" si="59"/>
        <v>92522408.95563899</v>
      </c>
    </row>
    <row r="27" spans="1:122" ht="30" customHeight="1" x14ac:dyDescent="0.25">
      <c r="A27" s="46"/>
      <c r="B27" s="47">
        <v>14</v>
      </c>
      <c r="C27" s="33" t="s">
        <v>158</v>
      </c>
      <c r="D27" s="34">
        <f t="shared" si="60"/>
        <v>19063</v>
      </c>
      <c r="E27" s="35">
        <v>18530</v>
      </c>
      <c r="F27" s="35">
        <v>18715</v>
      </c>
      <c r="G27" s="34">
        <v>2.2000000000000002</v>
      </c>
      <c r="H27" s="37">
        <v>1</v>
      </c>
      <c r="I27" s="37">
        <v>1</v>
      </c>
      <c r="J27" s="38"/>
      <c r="K27" s="34">
        <v>1.4</v>
      </c>
      <c r="L27" s="34">
        <v>1.68</v>
      </c>
      <c r="M27" s="34">
        <v>2.23</v>
      </c>
      <c r="N27" s="34">
        <v>2.57</v>
      </c>
      <c r="O27" s="39">
        <v>75</v>
      </c>
      <c r="P27" s="39">
        <f t="shared" si="7"/>
        <v>4611523.2625000002</v>
      </c>
      <c r="Q27" s="39">
        <v>0</v>
      </c>
      <c r="R27" s="39">
        <f t="shared" si="8"/>
        <v>0</v>
      </c>
      <c r="S27" s="39">
        <v>0</v>
      </c>
      <c r="T27" s="39">
        <f t="shared" si="61"/>
        <v>0</v>
      </c>
      <c r="U27" s="39"/>
      <c r="V27" s="39">
        <f t="shared" si="9"/>
        <v>0</v>
      </c>
      <c r="W27" s="39">
        <v>0</v>
      </c>
      <c r="X27" s="39">
        <f t="shared" si="10"/>
        <v>0</v>
      </c>
      <c r="Y27" s="39">
        <v>15</v>
      </c>
      <c r="Z27" s="39">
        <f t="shared" si="11"/>
        <v>922304.65250000008</v>
      </c>
      <c r="AA27" s="39">
        <v>0</v>
      </c>
      <c r="AB27" s="39">
        <f t="shared" si="12"/>
        <v>0</v>
      </c>
      <c r="AC27" s="39">
        <v>0</v>
      </c>
      <c r="AD27" s="39">
        <f t="shared" si="13"/>
        <v>0</v>
      </c>
      <c r="AE27" s="39">
        <v>65</v>
      </c>
      <c r="AF27" s="39">
        <f t="shared" si="14"/>
        <v>4704282.916666667</v>
      </c>
      <c r="AG27" s="39">
        <v>0</v>
      </c>
      <c r="AH27" s="39">
        <f t="shared" si="15"/>
        <v>0</v>
      </c>
      <c r="AI27" s="39">
        <v>33</v>
      </c>
      <c r="AJ27" s="39">
        <f t="shared" si="16"/>
        <v>1727669.5205000001</v>
      </c>
      <c r="AK27" s="39"/>
      <c r="AL27" s="39">
        <f t="shared" si="17"/>
        <v>0</v>
      </c>
      <c r="AM27" s="42">
        <v>0</v>
      </c>
      <c r="AN27" s="39">
        <f t="shared" si="18"/>
        <v>0</v>
      </c>
      <c r="AO27" s="43">
        <v>0</v>
      </c>
      <c r="AP27" s="39">
        <f t="shared" si="19"/>
        <v>0</v>
      </c>
      <c r="AQ27" s="39">
        <v>0</v>
      </c>
      <c r="AR27" s="39">
        <f t="shared" si="20"/>
        <v>0</v>
      </c>
      <c r="AS27" s="39">
        <v>2</v>
      </c>
      <c r="AT27" s="39">
        <f t="shared" si="21"/>
        <v>142143.51536000002</v>
      </c>
      <c r="AU27" s="39"/>
      <c r="AV27" s="39">
        <f t="shared" si="22"/>
        <v>0</v>
      </c>
      <c r="AW27" s="39"/>
      <c r="AX27" s="39">
        <f t="shared" si="23"/>
        <v>0</v>
      </c>
      <c r="AY27" s="39"/>
      <c r="AZ27" s="39">
        <f t="shared" si="24"/>
        <v>0</v>
      </c>
      <c r="BA27" s="39">
        <v>2</v>
      </c>
      <c r="BB27" s="39">
        <f t="shared" si="25"/>
        <v>138262.49359999999</v>
      </c>
      <c r="BC27" s="39"/>
      <c r="BD27" s="39">
        <f t="shared" si="26"/>
        <v>0</v>
      </c>
      <c r="BE27" s="39"/>
      <c r="BF27" s="39">
        <f t="shared" si="27"/>
        <v>0</v>
      </c>
      <c r="BG27" s="39"/>
      <c r="BH27" s="39">
        <f t="shared" si="28"/>
        <v>0</v>
      </c>
      <c r="BI27" s="39">
        <v>5</v>
      </c>
      <c r="BJ27" s="39">
        <f t="shared" si="29"/>
        <v>314121.73100000003</v>
      </c>
      <c r="BK27" s="39">
        <v>53</v>
      </c>
      <c r="BL27" s="39">
        <f t="shared" si="30"/>
        <v>3280852.00135</v>
      </c>
      <c r="BM27" s="39">
        <v>35</v>
      </c>
      <c r="BN27" s="39">
        <f t="shared" si="31"/>
        <v>2072926.2656666667</v>
      </c>
      <c r="BO27" s="49">
        <v>0</v>
      </c>
      <c r="BP27" s="39">
        <f t="shared" si="32"/>
        <v>0</v>
      </c>
      <c r="BQ27" s="39">
        <v>0</v>
      </c>
      <c r="BR27" s="39">
        <f t="shared" si="33"/>
        <v>0</v>
      </c>
      <c r="BS27" s="39">
        <v>0</v>
      </c>
      <c r="BT27" s="39">
        <f t="shared" si="34"/>
        <v>0</v>
      </c>
      <c r="BU27" s="39">
        <v>0</v>
      </c>
      <c r="BV27" s="39">
        <f t="shared" si="35"/>
        <v>0</v>
      </c>
      <c r="BW27" s="39">
        <v>0</v>
      </c>
      <c r="BX27" s="39">
        <f t="shared" si="36"/>
        <v>0</v>
      </c>
      <c r="BY27" s="39"/>
      <c r="BZ27" s="39">
        <f t="shared" si="37"/>
        <v>0</v>
      </c>
      <c r="CA27" s="39">
        <v>0</v>
      </c>
      <c r="CB27" s="39">
        <f t="shared" si="38"/>
        <v>0</v>
      </c>
      <c r="CC27" s="39">
        <v>0</v>
      </c>
      <c r="CD27" s="39">
        <f t="shared" si="39"/>
        <v>0</v>
      </c>
      <c r="CE27" s="39">
        <v>35</v>
      </c>
      <c r="CF27" s="39">
        <f t="shared" si="40"/>
        <v>2072926.2656666667</v>
      </c>
      <c r="CG27" s="39"/>
      <c r="CH27" s="39">
        <f t="shared" si="41"/>
        <v>0</v>
      </c>
      <c r="CI27" s="39"/>
      <c r="CJ27" s="39">
        <f t="shared" si="42"/>
        <v>0</v>
      </c>
      <c r="CK27" s="39">
        <v>1</v>
      </c>
      <c r="CL27" s="39">
        <f t="shared" si="43"/>
        <v>57609.372333333333</v>
      </c>
      <c r="CM27" s="39">
        <v>9</v>
      </c>
      <c r="CN27" s="39">
        <f t="shared" si="44"/>
        <v>634097.34234000009</v>
      </c>
      <c r="CO27" s="39"/>
      <c r="CP27" s="39">
        <f t="shared" si="45"/>
        <v>0</v>
      </c>
      <c r="CQ27" s="44">
        <v>5</v>
      </c>
      <c r="CR27" s="39">
        <f t="shared" si="46"/>
        <v>327128.59666666668</v>
      </c>
      <c r="CS27" s="39">
        <v>29</v>
      </c>
      <c r="CT27" s="39">
        <f t="shared" si="47"/>
        <v>2295772.1309599997</v>
      </c>
      <c r="CU27" s="39">
        <v>0</v>
      </c>
      <c r="CV27" s="39">
        <f t="shared" si="48"/>
        <v>0</v>
      </c>
      <c r="CW27" s="39"/>
      <c r="CX27" s="39">
        <f t="shared" si="49"/>
        <v>0</v>
      </c>
      <c r="CY27" s="39">
        <v>11</v>
      </c>
      <c r="CZ27" s="39">
        <f t="shared" si="50"/>
        <v>870810.11864000012</v>
      </c>
      <c r="DA27" s="39">
        <v>1</v>
      </c>
      <c r="DB27" s="39">
        <f t="shared" si="51"/>
        <v>79311.341339999999</v>
      </c>
      <c r="DC27" s="39"/>
      <c r="DD27" s="39">
        <f t="shared" si="52"/>
        <v>0</v>
      </c>
      <c r="DE27" s="39">
        <v>16</v>
      </c>
      <c r="DF27" s="39">
        <f t="shared" si="53"/>
        <v>1077995.5237333335</v>
      </c>
      <c r="DG27" s="39"/>
      <c r="DH27" s="39">
        <f t="shared" si="54"/>
        <v>0</v>
      </c>
      <c r="DI27" s="39">
        <v>1</v>
      </c>
      <c r="DJ27" s="39">
        <f t="shared" si="55"/>
        <v>85135.789199999999</v>
      </c>
      <c r="DK27" s="39"/>
      <c r="DL27" s="39">
        <f t="shared" si="56"/>
        <v>0</v>
      </c>
      <c r="DM27" s="39"/>
      <c r="DN27" s="39">
        <f t="shared" si="62"/>
        <v>0</v>
      </c>
      <c r="DO27" s="39"/>
      <c r="DP27" s="39">
        <f t="shared" si="57"/>
        <v>0</v>
      </c>
      <c r="DQ27" s="39">
        <f t="shared" si="58"/>
        <v>393</v>
      </c>
      <c r="DR27" s="39">
        <f t="shared" si="59"/>
        <v>25414872.840023339</v>
      </c>
    </row>
    <row r="28" spans="1:122" ht="15.75" customHeight="1" x14ac:dyDescent="0.25">
      <c r="A28" s="86">
        <v>3</v>
      </c>
      <c r="B28" s="100"/>
      <c r="C28" s="88" t="s">
        <v>159</v>
      </c>
      <c r="D28" s="95">
        <f t="shared" si="60"/>
        <v>19063</v>
      </c>
      <c r="E28" s="96">
        <v>18530</v>
      </c>
      <c r="F28" s="96">
        <v>18715</v>
      </c>
      <c r="G28" s="101">
        <v>0.34</v>
      </c>
      <c r="H28" s="97">
        <v>1</v>
      </c>
      <c r="I28" s="97">
        <v>1</v>
      </c>
      <c r="J28" s="98"/>
      <c r="K28" s="95">
        <v>1.4</v>
      </c>
      <c r="L28" s="95">
        <v>1.68</v>
      </c>
      <c r="M28" s="95">
        <v>2.23</v>
      </c>
      <c r="N28" s="95">
        <v>2.57</v>
      </c>
      <c r="O28" s="45">
        <f>SUM(O29:O30)</f>
        <v>5</v>
      </c>
      <c r="P28" s="45">
        <f t="shared" ref="P28:CA28" si="63">SUM(P29:P30)</f>
        <v>37730.644874999998</v>
      </c>
      <c r="Q28" s="45">
        <f t="shared" si="63"/>
        <v>0</v>
      </c>
      <c r="R28" s="45">
        <f t="shared" si="63"/>
        <v>0</v>
      </c>
      <c r="S28" s="94">
        <v>0</v>
      </c>
      <c r="T28" s="94">
        <f t="shared" ref="T28" si="64">SUM(T29:T30)</f>
        <v>0</v>
      </c>
      <c r="U28" s="45">
        <f t="shared" si="63"/>
        <v>0</v>
      </c>
      <c r="V28" s="45">
        <f t="shared" si="63"/>
        <v>0</v>
      </c>
      <c r="W28" s="45">
        <f t="shared" si="63"/>
        <v>0</v>
      </c>
      <c r="X28" s="45">
        <f t="shared" si="63"/>
        <v>0</v>
      </c>
      <c r="Y28" s="45">
        <f t="shared" si="63"/>
        <v>8</v>
      </c>
      <c r="Z28" s="45">
        <f t="shared" si="63"/>
        <v>60369.031799999997</v>
      </c>
      <c r="AA28" s="94">
        <f t="shared" si="63"/>
        <v>0</v>
      </c>
      <c r="AB28" s="94">
        <f t="shared" si="63"/>
        <v>0</v>
      </c>
      <c r="AC28" s="94">
        <f t="shared" si="63"/>
        <v>0</v>
      </c>
      <c r="AD28" s="94">
        <f t="shared" si="63"/>
        <v>0</v>
      </c>
      <c r="AE28" s="94">
        <f t="shared" si="63"/>
        <v>0</v>
      </c>
      <c r="AF28" s="94">
        <f t="shared" si="63"/>
        <v>0</v>
      </c>
      <c r="AG28" s="45">
        <f t="shared" si="63"/>
        <v>15</v>
      </c>
      <c r="AH28" s="45">
        <f t="shared" si="63"/>
        <v>186976.30682499998</v>
      </c>
      <c r="AI28" s="45">
        <f t="shared" si="63"/>
        <v>3</v>
      </c>
      <c r="AJ28" s="45">
        <f t="shared" si="63"/>
        <v>19275.651675000001</v>
      </c>
      <c r="AK28" s="45">
        <f t="shared" si="63"/>
        <v>0</v>
      </c>
      <c r="AL28" s="45">
        <f t="shared" si="63"/>
        <v>0</v>
      </c>
      <c r="AM28" s="45">
        <f t="shared" si="63"/>
        <v>0</v>
      </c>
      <c r="AN28" s="45">
        <f t="shared" si="63"/>
        <v>0</v>
      </c>
      <c r="AO28" s="94">
        <f t="shared" si="63"/>
        <v>19</v>
      </c>
      <c r="AP28" s="94">
        <f t="shared" si="63"/>
        <v>165726.41677199997</v>
      </c>
      <c r="AQ28" s="94">
        <f t="shared" si="63"/>
        <v>20</v>
      </c>
      <c r="AR28" s="94">
        <f t="shared" si="63"/>
        <v>154205.21340000001</v>
      </c>
      <c r="AS28" s="94">
        <f t="shared" si="63"/>
        <v>36</v>
      </c>
      <c r="AT28" s="94">
        <f t="shared" si="63"/>
        <v>370865.35371200007</v>
      </c>
      <c r="AU28" s="94">
        <f t="shared" si="63"/>
        <v>0</v>
      </c>
      <c r="AV28" s="94">
        <f t="shared" si="63"/>
        <v>0</v>
      </c>
      <c r="AW28" s="94">
        <f t="shared" si="63"/>
        <v>0</v>
      </c>
      <c r="AX28" s="94">
        <f t="shared" si="63"/>
        <v>0</v>
      </c>
      <c r="AY28" s="94">
        <f t="shared" si="63"/>
        <v>0</v>
      </c>
      <c r="AZ28" s="94">
        <f t="shared" si="63"/>
        <v>0</v>
      </c>
      <c r="BA28" s="94">
        <f t="shared" si="63"/>
        <v>3</v>
      </c>
      <c r="BB28" s="94">
        <f t="shared" si="63"/>
        <v>25452.868140000002</v>
      </c>
      <c r="BC28" s="94">
        <f t="shared" si="63"/>
        <v>0</v>
      </c>
      <c r="BD28" s="94">
        <f t="shared" si="63"/>
        <v>0</v>
      </c>
      <c r="BE28" s="94">
        <f t="shared" si="63"/>
        <v>0</v>
      </c>
      <c r="BF28" s="94">
        <f t="shared" si="63"/>
        <v>0</v>
      </c>
      <c r="BG28" s="94">
        <f t="shared" si="63"/>
        <v>0</v>
      </c>
      <c r="BH28" s="94">
        <f t="shared" si="63"/>
        <v>0</v>
      </c>
      <c r="BI28" s="94">
        <f t="shared" si="63"/>
        <v>0</v>
      </c>
      <c r="BJ28" s="94">
        <f t="shared" si="63"/>
        <v>0</v>
      </c>
      <c r="BK28" s="94">
        <f t="shared" si="63"/>
        <v>75</v>
      </c>
      <c r="BL28" s="94">
        <f t="shared" si="63"/>
        <v>569787.76181249996</v>
      </c>
      <c r="BM28" s="94">
        <f t="shared" si="63"/>
        <v>28</v>
      </c>
      <c r="BN28" s="94">
        <f t="shared" si="63"/>
        <v>203523.66972000003</v>
      </c>
      <c r="BO28" s="94">
        <f t="shared" si="63"/>
        <v>4</v>
      </c>
      <c r="BP28" s="94">
        <f t="shared" si="63"/>
        <v>31038.003360000002</v>
      </c>
      <c r="BQ28" s="94">
        <f t="shared" si="63"/>
        <v>7</v>
      </c>
      <c r="BR28" s="94">
        <f t="shared" si="63"/>
        <v>98852.314119999995</v>
      </c>
      <c r="BS28" s="94">
        <f t="shared" si="63"/>
        <v>0</v>
      </c>
      <c r="BT28" s="94">
        <f t="shared" si="63"/>
        <v>0</v>
      </c>
      <c r="BU28" s="94">
        <f t="shared" si="63"/>
        <v>0</v>
      </c>
      <c r="BV28" s="94">
        <f t="shared" si="63"/>
        <v>0</v>
      </c>
      <c r="BW28" s="94">
        <f t="shared" si="63"/>
        <v>0</v>
      </c>
      <c r="BX28" s="94">
        <f t="shared" si="63"/>
        <v>0</v>
      </c>
      <c r="BY28" s="94">
        <f t="shared" si="63"/>
        <v>0</v>
      </c>
      <c r="BZ28" s="94">
        <f t="shared" si="63"/>
        <v>0</v>
      </c>
      <c r="CA28" s="94">
        <f t="shared" si="63"/>
        <v>29</v>
      </c>
      <c r="CB28" s="94">
        <f t="shared" ref="CB28:DR28" si="65">SUM(CB29:CB30)</f>
        <v>232856.08289999998</v>
      </c>
      <c r="CC28" s="94">
        <f t="shared" si="65"/>
        <v>2</v>
      </c>
      <c r="CD28" s="94">
        <f t="shared" si="65"/>
        <v>15519.001680000001</v>
      </c>
      <c r="CE28" s="94">
        <f t="shared" si="65"/>
        <v>0</v>
      </c>
      <c r="CF28" s="94">
        <f t="shared" si="65"/>
        <v>0</v>
      </c>
      <c r="CG28" s="94">
        <f t="shared" si="65"/>
        <v>5</v>
      </c>
      <c r="CH28" s="94">
        <f t="shared" si="65"/>
        <v>26788.752900000003</v>
      </c>
      <c r="CI28" s="94">
        <f t="shared" si="65"/>
        <v>0</v>
      </c>
      <c r="CJ28" s="94">
        <f t="shared" si="65"/>
        <v>0</v>
      </c>
      <c r="CK28" s="94">
        <f t="shared" si="65"/>
        <v>7</v>
      </c>
      <c r="CL28" s="94">
        <f t="shared" si="65"/>
        <v>49491.688050000004</v>
      </c>
      <c r="CM28" s="94">
        <f t="shared" si="65"/>
        <v>72</v>
      </c>
      <c r="CN28" s="94">
        <f t="shared" si="65"/>
        <v>622568.29975200002</v>
      </c>
      <c r="CO28" s="94">
        <f t="shared" si="65"/>
        <v>1</v>
      </c>
      <c r="CP28" s="94">
        <f t="shared" si="65"/>
        <v>9940.4733329999999</v>
      </c>
      <c r="CQ28" s="99">
        <f t="shared" si="65"/>
        <v>5</v>
      </c>
      <c r="CR28" s="94">
        <f t="shared" si="65"/>
        <v>40147.6005</v>
      </c>
      <c r="CS28" s="94">
        <f t="shared" si="65"/>
        <v>3</v>
      </c>
      <c r="CT28" s="94">
        <f t="shared" si="65"/>
        <v>29146.950252000002</v>
      </c>
      <c r="CU28" s="94">
        <f t="shared" si="65"/>
        <v>0</v>
      </c>
      <c r="CV28" s="94">
        <f t="shared" si="65"/>
        <v>0</v>
      </c>
      <c r="CW28" s="94">
        <f t="shared" si="65"/>
        <v>8</v>
      </c>
      <c r="CX28" s="94">
        <f t="shared" si="65"/>
        <v>77869.316951999994</v>
      </c>
      <c r="CY28" s="94">
        <f t="shared" si="65"/>
        <v>5</v>
      </c>
      <c r="CZ28" s="94">
        <f t="shared" si="65"/>
        <v>48578.250420000011</v>
      </c>
      <c r="DA28" s="94">
        <f t="shared" si="65"/>
        <v>15</v>
      </c>
      <c r="DB28" s="94">
        <f t="shared" si="65"/>
        <v>146004.969285</v>
      </c>
      <c r="DC28" s="94">
        <f t="shared" si="65"/>
        <v>10</v>
      </c>
      <c r="DD28" s="94">
        <f t="shared" si="65"/>
        <v>80295.201000000001</v>
      </c>
      <c r="DE28" s="94">
        <f t="shared" si="65"/>
        <v>8</v>
      </c>
      <c r="DF28" s="94">
        <f t="shared" si="65"/>
        <v>66149.725319999998</v>
      </c>
      <c r="DG28" s="94">
        <f t="shared" si="65"/>
        <v>1</v>
      </c>
      <c r="DH28" s="94">
        <f t="shared" si="65"/>
        <v>10772.744849999999</v>
      </c>
      <c r="DI28" s="94">
        <f t="shared" si="65"/>
        <v>3</v>
      </c>
      <c r="DJ28" s="94">
        <f t="shared" si="65"/>
        <v>31345.449660000006</v>
      </c>
      <c r="DK28" s="94">
        <f t="shared" si="65"/>
        <v>2</v>
      </c>
      <c r="DL28" s="94">
        <f t="shared" si="65"/>
        <v>28599.072637499998</v>
      </c>
      <c r="DM28" s="94">
        <f t="shared" ref="DM28" si="66">DM29+DM30</f>
        <v>0</v>
      </c>
      <c r="DN28" s="94">
        <f t="shared" ref="DN28" si="67">SUM(DN29:DN30)</f>
        <v>0</v>
      </c>
      <c r="DO28" s="94">
        <f t="shared" si="65"/>
        <v>0</v>
      </c>
      <c r="DP28" s="94">
        <f t="shared" si="65"/>
        <v>0</v>
      </c>
      <c r="DQ28" s="94">
        <f t="shared" si="65"/>
        <v>399</v>
      </c>
      <c r="DR28" s="94">
        <f t="shared" si="65"/>
        <v>3439876.8157029999</v>
      </c>
    </row>
    <row r="29" spans="1:122" ht="30" customHeight="1" x14ac:dyDescent="0.25">
      <c r="A29" s="46"/>
      <c r="B29" s="47">
        <v>15</v>
      </c>
      <c r="C29" s="33" t="s">
        <v>160</v>
      </c>
      <c r="D29" s="34">
        <f t="shared" si="60"/>
        <v>19063</v>
      </c>
      <c r="E29" s="35">
        <v>18530</v>
      </c>
      <c r="F29" s="35">
        <v>18715</v>
      </c>
      <c r="G29" s="34">
        <v>1.1499999999999999</v>
      </c>
      <c r="H29" s="37">
        <v>1</v>
      </c>
      <c r="I29" s="37">
        <v>1</v>
      </c>
      <c r="J29" s="38"/>
      <c r="K29" s="34">
        <v>1.4</v>
      </c>
      <c r="L29" s="34">
        <v>1.68</v>
      </c>
      <c r="M29" s="34">
        <v>2.23</v>
      </c>
      <c r="N29" s="34">
        <v>2.57</v>
      </c>
      <c r="O29" s="39">
        <v>0</v>
      </c>
      <c r="P29" s="39">
        <f t="shared" ref="P29:P30" si="68">(O29/12*5*$D29*$G29*$H29*$K29*P$9)+(O29/12*4*$E29*$G29*$I29*$K29*P$10)+(O29/12*3*$F29*$G29*$I29*$K29*P$10)</f>
        <v>0</v>
      </c>
      <c r="Q29" s="39">
        <v>0</v>
      </c>
      <c r="R29" s="39">
        <f t="shared" ref="R29:R30" si="69">(Q29/12*5*$D29*$G29*$H29*$K29*R$9)+(Q29/12*4*$E29*$G29*$I29*$K29*R$10)+(Q29/12*3*$F29*$G29*$I29*$K29*R$10)</f>
        <v>0</v>
      </c>
      <c r="S29" s="39">
        <v>0</v>
      </c>
      <c r="T29" s="39">
        <f t="shared" ref="T29:T30" si="70">(S29/12*5*$D29*$G29*$H29*$K29*T$9)+(S29/12*4*$E29*$G29*$I29*$K29*T$10)+(S29/12*3*$F29*$G29*$I29*$K29*T$10)</f>
        <v>0</v>
      </c>
      <c r="U29" s="39"/>
      <c r="V29" s="39">
        <f t="shared" ref="V29:V30" si="71">(U29/12*5*$D29*$G29*$H29*$K29*V$9)+(U29/12*4*$E29*$G29*$I29*$K29*V$10)+(U29/12*3*$F29*$G29*$I29*$K29*V$10)</f>
        <v>0</v>
      </c>
      <c r="W29" s="39">
        <v>0</v>
      </c>
      <c r="X29" s="39">
        <f t="shared" ref="X29:X30" si="72">(W29/12*5*$D29*$G29*$H29*$K29*X$9)+(W29/12*4*$E29*$G29*$I29*$K29*X$10)+(W29/12*3*$F29*$G29*$I29*$K29*X$10)</f>
        <v>0</v>
      </c>
      <c r="Y29" s="39">
        <v>0</v>
      </c>
      <c r="Z29" s="39">
        <f t="shared" ref="Z29:Z30" si="73">(Y29/12*5*$D29*$G29*$H29*$K29*Z$9)+(Y29/12*4*$E29*$G29*$I29*$K29*Z$10)+(Y29/12*3*$F29*$G29*$I29*$K29*Z$10)</f>
        <v>0</v>
      </c>
      <c r="AA29" s="39">
        <v>0</v>
      </c>
      <c r="AB29" s="39">
        <f t="shared" ref="AB29:AB30" si="74">(AA29/12*5*$D29*$G29*$H29*$K29*AB$9)+(AA29/12*4*$E29*$G29*$I29*$K29*AB$10)+(AA29/12*3*$F29*$G29*$I29*$K29*AB$10)</f>
        <v>0</v>
      </c>
      <c r="AC29" s="39">
        <v>0</v>
      </c>
      <c r="AD29" s="39">
        <f t="shared" ref="AD29:AD30" si="75">(AC29/12*5*$D29*$G29*$H29*$K29*AD$9)+(AC29/12*4*$E29*$G29*$I29*$K29*AD$10)+(AC29/12*3*$F29*$G29*$I29*$K29*AD$10)</f>
        <v>0</v>
      </c>
      <c r="AE29" s="39">
        <v>0</v>
      </c>
      <c r="AF29" s="39">
        <f t="shared" ref="AF29:AF30" si="76">(AE29/12*5*$D29*$G29*$H29*$K29*AF$9)+(AE29/12*4*$E29*$G29*$I29*$K29*AF$10)+(AE29/12*3*$F29*$G29*$I29*$K29*AF$10)</f>
        <v>0</v>
      </c>
      <c r="AG29" s="39">
        <v>3</v>
      </c>
      <c r="AH29" s="39">
        <f t="shared" ref="AH29:AH30" si="77">(AG29/12*5*$D29*$G29*$H29*$K29*AH$9)+(AG29/12*4*$E29*$G29*$I29*$K29*AH$10)+(AG29/12*3*$F29*$G29*$I29*$K29*AH$10)</f>
        <v>96422.759124999997</v>
      </c>
      <c r="AI29" s="39">
        <v>0</v>
      </c>
      <c r="AJ29" s="39">
        <f t="shared" ref="AJ29:AJ30" si="78">(AI29/12*5*$D29*$G29*$H29*$K29*AJ$9)+(AI29/12*4*$E29*$G29*$I29*$K29*AJ$10)+(AI29/12*3*$F29*$G29*$I29*$K29*AJ$10)</f>
        <v>0</v>
      </c>
      <c r="AK29" s="39"/>
      <c r="AL29" s="39">
        <f t="shared" ref="AL29:AL30" si="79">(AK29/12*5*$D29*$G29*$H29*$K29*AL$9)+(AK29/12*4*$E29*$G29*$I29*$K29*AL$10)+(AK29/12*3*$F29*$G29*$I29*$K29*AL$10)</f>
        <v>0</v>
      </c>
      <c r="AM29" s="42">
        <v>0</v>
      </c>
      <c r="AN29" s="39">
        <f t="shared" ref="AN29:AN30" si="80">(AM29/12*5*$D29*$G29*$H29*$K29*AN$9)+(AM29/12*4*$E29*$G29*$I29*$K29*AN$10)+(AM29/12*3*$F29*$G29*$I29*$K29*AN$10)</f>
        <v>0</v>
      </c>
      <c r="AO29" s="43">
        <v>0</v>
      </c>
      <c r="AP29" s="39">
        <f t="shared" ref="AP29:AP30" si="81">(AO29/12*5*$D29*$G29*$H29*$L29*AP$9)+(AO29/12*4*$E29*$G29*$I29*$L29*AP$10)+(AO29/12*3*$F29*$G29*$I29*$L29*AP$10)</f>
        <v>0</v>
      </c>
      <c r="AQ29" s="39">
        <v>0</v>
      </c>
      <c r="AR29" s="39">
        <f t="shared" ref="AR29:AR30" si="82">(AQ29/12*5*$D29*$G29*$H29*$L29*AR$9)+(AQ29/12*4*$E29*$G29*$I29*$L29*AR$10)+(AQ29/12*3*$F29*$G29*$I29*$L29*AR$10)</f>
        <v>0</v>
      </c>
      <c r="AS29" s="39">
        <v>2</v>
      </c>
      <c r="AT29" s="39">
        <f t="shared" ref="AT29:AT30" si="83">(AS29/12*5*$D29*$G29*$H29*$L29*AT$9)+(AS29/12*4*$E29*$G29*$I29*$L29*AT$10)+(AS29/12*3*$F29*$G29*$I29*$L29*AT$11)</f>
        <v>74302.292119999998</v>
      </c>
      <c r="AU29" s="39">
        <v>0</v>
      </c>
      <c r="AV29" s="39">
        <f t="shared" ref="AV29:AV30" si="84">(AU29/12*5*$D29*$G29*$H29*$L29*AV$9)+(AU29/12*4*$E29*$G29*$I29*$L29*AV$10)+(AU29/12*3*$F29*$G29*$I29*$L29*AV$10)</f>
        <v>0</v>
      </c>
      <c r="AW29" s="39"/>
      <c r="AX29" s="39">
        <f t="shared" ref="AX29:AX30" si="85">(AW29/12*5*$D29*$G29*$H29*$K29*AX$9)+(AW29/12*4*$E29*$G29*$I29*$K29*AX$10)+(AW29/12*3*$F29*$G29*$I29*$K29*AX$10)</f>
        <v>0</v>
      </c>
      <c r="AY29" s="39"/>
      <c r="AZ29" s="39">
        <f t="shared" ref="AZ29:AZ30" si="86">(AY29/12*5*$D29*$G29*$H29*$K29*AZ$9)+(AY29/12*4*$E29*$G29*$I29*$K29*AZ$10)+(AY29/12*3*$F29*$G29*$I29*$K29*AZ$10)</f>
        <v>0</v>
      </c>
      <c r="BA29" s="39">
        <v>0</v>
      </c>
      <c r="BB29" s="39">
        <f t="shared" ref="BB29:BB30" si="87">(BA29/12*5*$D29*$G29*$H29*$L29*BB$9)+(BA29/12*4*$E29*$G29*$I29*$L29*BB$10)+(BA29/12*3*$F29*$G29*$I29*$L29*BB$10)</f>
        <v>0</v>
      </c>
      <c r="BC29" s="39">
        <v>0</v>
      </c>
      <c r="BD29" s="39">
        <f t="shared" ref="BD29:BD30" si="88">(BC29/12*5*$D29*$G29*$H29*$K29*BD$9)+(BC29/12*4*$E29*$G29*$I29*$K29*BD$10)+(BC29/12*3*$F29*$G29*$I29*$K29*BD$10)</f>
        <v>0</v>
      </c>
      <c r="BE29" s="39">
        <v>0</v>
      </c>
      <c r="BF29" s="39">
        <f t="shared" ref="BF29:BF30" si="89">(BE29/12*5*$D29*$G29*$H29*$K29*BF$9)+(BE29/12*4*$E29*$G29*$I29*$K29*BF$10)+(BE29/12*3*$F29*$G29*$I29*$K29*BF$10)</f>
        <v>0</v>
      </c>
      <c r="BG29" s="39">
        <v>0</v>
      </c>
      <c r="BH29" s="39">
        <f t="shared" ref="BH29:BH30" si="90">(BG29/12*5*$D29*$G29*$H29*$K29*BH$9)+(BG29/12*4*$E29*$G29*$I29*$K29*BH$10)+(BG29/12*3*$F29*$G29*$I29*$K29*BH$10)</f>
        <v>0</v>
      </c>
      <c r="BI29" s="39">
        <v>0</v>
      </c>
      <c r="BJ29" s="39">
        <f t="shared" ref="BJ29:BJ30" si="91">(BI29/12*5*$D29*$G29*$H29*$L29*BJ$9)+(BI29/12*4*$E29*$G29*$I29*$L29*BJ$10)+(BI29/12*3*$F29*$G29*$I29*$L29*BJ$10)</f>
        <v>0</v>
      </c>
      <c r="BK29" s="39">
        <v>0</v>
      </c>
      <c r="BL29" s="39">
        <f t="shared" ref="BL29:BL30" si="92">(BK29/12*5*$D29*$G29*$H29*$K29*BL$9)+(BK29/12*4*$E29*$G29*$I29*$K29*BL$10)+(BK29/12*3*$F29*$G29*$I29*$K29*BL$10)</f>
        <v>0</v>
      </c>
      <c r="BM29" s="39"/>
      <c r="BN29" s="39">
        <f t="shared" ref="BN29:BN30" si="93">(BM29/12*5*$D29*$G29*$H29*$K29*BN$9)+(BM29/12*4*$E29*$G29*$I29*$K29*BN$10)+(BM29/12*3*$F29*$G29*$I29*$K29*BN$11)</f>
        <v>0</v>
      </c>
      <c r="BO29" s="49"/>
      <c r="BP29" s="39">
        <f t="shared" ref="BP29:BP30" si="94">(BO29/12*5*$D29*$G29*$H29*$L29*BP$9)+(BO29/12*4*$E29*$G29*$I29*$L29*BP$10)+(BO29/12*3*$F29*$G29*$I29*$L29*BP$10)</f>
        <v>0</v>
      </c>
      <c r="BQ29" s="39">
        <v>1</v>
      </c>
      <c r="BR29" s="39">
        <f t="shared" ref="BR29:BR30" si="95">(BQ29/12*5*$D29*$G29*$H29*$L29*BR$9)+(BQ29/12*4*$E29*$G29*$I29*$L29*BR$10)+(BQ29/12*3*$F29*$G29*$I29*$L29*BR$10)</f>
        <v>41039.76939999999</v>
      </c>
      <c r="BS29" s="39">
        <v>0</v>
      </c>
      <c r="BT29" s="39">
        <f t="shared" ref="BT29:BT30" si="96">(BS29/12*5*$D29*$G29*$H29*$K29*BT$9)+(BS29/12*4*$E29*$G29*$I29*$K29*BT$10)+(BS29/12*3*$F29*$G29*$I29*$K29*BT$10)</f>
        <v>0</v>
      </c>
      <c r="BU29" s="39">
        <v>0</v>
      </c>
      <c r="BV29" s="39">
        <f t="shared" ref="BV29:BV30" si="97">(BU29/12*5*$D29*$G29*$H29*$K29*BV$9)+(BU29/12*4*$E29*$G29*$I29*$K29*BV$10)+(BU29/12*3*$F29*$G29*$I29*$K29*BV$10)</f>
        <v>0</v>
      </c>
      <c r="BW29" s="39">
        <v>0</v>
      </c>
      <c r="BX29" s="39">
        <f t="shared" ref="BX29:BX30" si="98">(BW29/12*5*$D29*$G29*$H29*$L29*BX$9)+(BW29/12*4*$E29*$G29*$I29*$L29*BX$10)+(BW29/12*3*$F29*$G29*$I29*$L29*BX$10)</f>
        <v>0</v>
      </c>
      <c r="BY29" s="39"/>
      <c r="BZ29" s="39">
        <f t="shared" ref="BZ29:BZ30" si="99">(BY29/12*5*$D29*$G29*$H29*$L29*BZ$9)+(BY29/12*4*$E29*$G29*$I29*$L29*BZ$10)+(BY29/12*3*$F29*$G29*$I29*$L29*BZ$10)</f>
        <v>0</v>
      </c>
      <c r="CA29" s="39">
        <v>0</v>
      </c>
      <c r="CB29" s="39">
        <f t="shared" ref="CB29:CB30" si="100">(CA29/12*5*$D29*$G29*$H29*$K29*CB$9)+(CA29/12*4*$E29*$G29*$I29*$K29*CB$10)+(CA29/12*3*$F29*$G29*$I29*$K29*CB$10)</f>
        <v>0</v>
      </c>
      <c r="CC29" s="39">
        <v>0</v>
      </c>
      <c r="CD29" s="39">
        <f t="shared" ref="CD29:CD30" si="101">(CC29/12*5*$D29*$G29*$H29*$L29*CD$9)+(CC29/12*4*$E29*$G29*$I29*$L29*CD$10)+(CC29/12*3*$F29*$G29*$I29*$L29*CD$10)</f>
        <v>0</v>
      </c>
      <c r="CE29" s="39">
        <v>0</v>
      </c>
      <c r="CF29" s="39">
        <f t="shared" ref="CF29:CF30" si="102">(CE29/12*5*$D29*$G29*$H29*$K29*CF$9)+(CE29/12*4*$E29*$G29*$I29*$K29*CF$10)+(CE29/12*3*$F29*$G29*$I29*$K29*CF$10)</f>
        <v>0</v>
      </c>
      <c r="CG29" s="39"/>
      <c r="CH29" s="39">
        <f t="shared" ref="CH29:CH30" si="103">(CG29/12*5*$D29*$G29*$H29*$K29*CH$9)+(CG29/12*4*$E29*$G29*$I29*$K29*CH$10)+(CG29/12*3*$F29*$G29*$I29*$K29*CH$10)</f>
        <v>0</v>
      </c>
      <c r="CI29" s="39"/>
      <c r="CJ29" s="39">
        <f t="shared" ref="CJ29:CJ30" si="104">(CI29/12*5*$D29*$G29*$H29*$K29*CJ$9)+(CI29/12*4*$E29*$G29*$I29*$K29*CJ$10)+(CI29/12*3*$F29*$G29*$I29*$K29*CJ$10)</f>
        <v>0</v>
      </c>
      <c r="CK29" s="39"/>
      <c r="CL29" s="39">
        <f t="shared" ref="CL29:CL30" si="105">(CK29/12*5*$D29*$G29*$H29*$K29*CL$9)+(CK29/12*4*$E29*$G29*$I29*$K29*CL$10)+(CK29/12*3*$F29*$G29*$I29*$K29*CL$10)</f>
        <v>0</v>
      </c>
      <c r="CM29" s="39"/>
      <c r="CN29" s="39">
        <f t="shared" ref="CN29:CN30" si="106">(CM29/12*5*$D29*$G29*$H29*$L29*CN$9)+(CM29/12*4*$E29*$G29*$I29*$L29*CN$10)+(CM29/12*3*$F29*$G29*$I29*$L29*CN$10)</f>
        <v>0</v>
      </c>
      <c r="CO29" s="39"/>
      <c r="CP29" s="39">
        <f t="shared" ref="CP29:CP30" si="107">(CO29/12*5*$D29*$G29*$H29*$L29*CP$9)+(CO29/12*4*$E29*$G29*$I29*$L29*CP$10)+(CO29/12*3*$F29*$G29*$I29*$L29*CP$10)</f>
        <v>0</v>
      </c>
      <c r="CQ29" s="44"/>
      <c r="CR29" s="39">
        <f t="shared" ref="CR29:CR30" si="108">(CQ29/12*5*$D29*$G29*$H29*$K29*CR$9)+(CQ29/12*4*$E29*$G29*$I29*$K29*CR$10)+(CQ29/12*3*$F29*$G29*$I29*$K29*CR$10)</f>
        <v>0</v>
      </c>
      <c r="CS29" s="39"/>
      <c r="CT29" s="39">
        <f t="shared" ref="CT29:CT30" si="109">(CS29/12*5*$D29*$G29*$H29*$L29*CT$9)+(CS29/12*4*$E29*$G29*$I29*$L29*CT$10)+(CS29/12*3*$F29*$G29*$I29*$L29*CT$10)</f>
        <v>0</v>
      </c>
      <c r="CU29" s="39"/>
      <c r="CV29" s="39">
        <f t="shared" ref="CV29:CV30" si="110">(CU29/12*5*$D29*$G29*$H29*$L29*CV$9)+(CU29/12*4*$E29*$G29*$I29*$L29*CV$10)+(CU29/12*3*$F29*$G29*$I29*$L29*CV$10)</f>
        <v>0</v>
      </c>
      <c r="CW29" s="39"/>
      <c r="CX29" s="39">
        <f t="shared" ref="CX29:CX30" si="111">(CW29/12*5*$D29*$G29*$H29*$L29*CX$9)+(CW29/12*4*$E29*$G29*$I29*$L29*CX$10)+(CW29/12*3*$F29*$G29*$I29*$L29*CX$10)</f>
        <v>0</v>
      </c>
      <c r="CY29" s="39"/>
      <c r="CZ29" s="39">
        <f t="shared" ref="CZ29:CZ30" si="112">(CY29/12*5*$D29*$G29*$H29*$L29*CZ$9)+(CY29/12*4*$E29*$G29*$I29*$L29*CZ$10)+(CY29/12*3*$F29*$G29*$I29*$L29*CZ$10)</f>
        <v>0</v>
      </c>
      <c r="DA29" s="39"/>
      <c r="DB29" s="39">
        <f t="shared" ref="DB29:DB30" si="113">(DA29/12*5*$D29*$G29*$H29*$L29*DB$9)+(DA29/12*4*$E29*$G29*$I29*$L29*DB$10)+(DA29/12*3*$F29*$G29*$I29*$L29*DB$10)</f>
        <v>0</v>
      </c>
      <c r="DC29" s="39"/>
      <c r="DD29" s="39">
        <f t="shared" ref="DD29:DD30" si="114">(DC29/12*5*$D29*$G29*$H29*$K29*DD$9)+(DC29/12*4*$E29*$G29*$I29*$K29*DD$10)+(DC29/12*3*$F29*$G29*$I29*$K29*DD$10)</f>
        <v>0</v>
      </c>
      <c r="DE29" s="39"/>
      <c r="DF29" s="39">
        <f t="shared" ref="DF29:DF30" si="115">(DE29/12*5*$D29*$G29*$H29*$K29*DF$9)+(DE29/12*4*$E29*$G29*$I29*$K29*DF$10)+(DE29/12*3*$F29*$G29*$I29*$K29*DF$10)</f>
        <v>0</v>
      </c>
      <c r="DG29" s="39"/>
      <c r="DH29" s="39">
        <f t="shared" ref="DH29:DH30" si="116">(DG29/12*5*$D29*$G29*$H29*$L29*DH$9)+(DG29/12*4*$E29*$G29*$I29*$L29*DH$10)+(DG29/12*3*$F29*$G29*$I29*$L29*DH$10)</f>
        <v>0</v>
      </c>
      <c r="DI29" s="39"/>
      <c r="DJ29" s="39">
        <f t="shared" ref="DJ29:DJ30" si="117">(DI29/12*5*$D29*$G29*$H29*$L29*DJ$9)+(DI29/12*4*$E29*$G29*$I29*$L29*DJ$10)+(DI29/12*3*$F29*$G29*$I29*$L29*DJ$10)</f>
        <v>0</v>
      </c>
      <c r="DK29" s="39"/>
      <c r="DL29" s="39">
        <f t="shared" ref="DL29:DL30" si="118">(DK29/12*5*$D29*$G29*$H29*$M29*DL$9)+(DK29/12*4*$E29*$G29*$I29*$M29*DL$10)+(DK29/12*3*$F29*$G29*$I29*$M29*DL$10)</f>
        <v>0</v>
      </c>
      <c r="DM29" s="39"/>
      <c r="DN29" s="39">
        <f t="shared" si="62"/>
        <v>0</v>
      </c>
      <c r="DO29" s="39"/>
      <c r="DP29" s="39">
        <f t="shared" si="57"/>
        <v>0</v>
      </c>
      <c r="DQ29" s="39">
        <f>SUM(O29,Q29,S29,U29,W29,Y29,AA29,AC29,AE29,AG29,AI29,AK29,AM29,AO29,AQ29,AS29,AU29,AW29,AY29,BA29,BC29,BE29,BG29,BI29,BK29,BM29,BO29,BQ29,BS29,BU29,BW29,BY29,CA29,CC29,CE29,CG29,CI29,CK29,CM29,CO29,CQ29,CS29,CU29,CW29,CY29,DA29,DC29,DE29,DG29,DI29,DK29,DM29,DO29)</f>
        <v>6</v>
      </c>
      <c r="DR29" s="39">
        <f>SUM(P29,R29,T29,V29,X29,Z29,AB29,AD29,AF29,AH29,AJ29,AL29,AN29,AP29,AR29,AT29,AV29,AX29,AZ29,BB29,BD29,BF29,BH29,BJ29,BL29,BN29,BP29,BR29,BT29,BV29,BX29,BZ29,CB29,CD29,CF29,CH29,CJ29,CL29,CN29,CP29,CR29,CT29,CV29,CX29,CZ29,DB29,DD29,DF29,DH29,DJ29,DL29,DN29,DP29)</f>
        <v>211764.82064499997</v>
      </c>
    </row>
    <row r="30" spans="1:122" ht="30" customHeight="1" x14ac:dyDescent="0.25">
      <c r="A30" s="46"/>
      <c r="B30" s="47">
        <v>16</v>
      </c>
      <c r="C30" s="33" t="s">
        <v>161</v>
      </c>
      <c r="D30" s="34">
        <f t="shared" si="60"/>
        <v>19063</v>
      </c>
      <c r="E30" s="35">
        <v>18530</v>
      </c>
      <c r="F30" s="35">
        <v>18715</v>
      </c>
      <c r="G30" s="52">
        <v>0.27</v>
      </c>
      <c r="H30" s="37">
        <v>1</v>
      </c>
      <c r="I30" s="37">
        <v>1</v>
      </c>
      <c r="J30" s="38"/>
      <c r="K30" s="34">
        <v>1.4</v>
      </c>
      <c r="L30" s="34">
        <v>1.68</v>
      </c>
      <c r="M30" s="34">
        <v>2.23</v>
      </c>
      <c r="N30" s="34">
        <v>2.57</v>
      </c>
      <c r="O30" s="39">
        <v>5</v>
      </c>
      <c r="P30" s="39">
        <f t="shared" si="68"/>
        <v>37730.644874999998</v>
      </c>
      <c r="Q30" s="39">
        <v>0</v>
      </c>
      <c r="R30" s="39">
        <f t="shared" si="69"/>
        <v>0</v>
      </c>
      <c r="S30" s="39"/>
      <c r="T30" s="39">
        <f t="shared" si="70"/>
        <v>0</v>
      </c>
      <c r="U30" s="39"/>
      <c r="V30" s="39">
        <f t="shared" si="71"/>
        <v>0</v>
      </c>
      <c r="W30" s="39"/>
      <c r="X30" s="39">
        <f t="shared" si="72"/>
        <v>0</v>
      </c>
      <c r="Y30" s="39">
        <v>8</v>
      </c>
      <c r="Z30" s="39">
        <f t="shared" si="73"/>
        <v>60369.031799999997</v>
      </c>
      <c r="AA30" s="39"/>
      <c r="AB30" s="39">
        <f t="shared" si="74"/>
        <v>0</v>
      </c>
      <c r="AC30" s="39"/>
      <c r="AD30" s="39">
        <f t="shared" si="75"/>
        <v>0</v>
      </c>
      <c r="AE30" s="39">
        <v>0</v>
      </c>
      <c r="AF30" s="39">
        <f t="shared" si="76"/>
        <v>0</v>
      </c>
      <c r="AG30" s="39">
        <v>12</v>
      </c>
      <c r="AH30" s="39">
        <f t="shared" si="77"/>
        <v>90553.547699999996</v>
      </c>
      <c r="AI30" s="39">
        <v>3</v>
      </c>
      <c r="AJ30" s="39">
        <f t="shared" si="78"/>
        <v>19275.651675000001</v>
      </c>
      <c r="AK30" s="39"/>
      <c r="AL30" s="39">
        <f t="shared" si="79"/>
        <v>0</v>
      </c>
      <c r="AM30" s="42"/>
      <c r="AN30" s="39">
        <f t="shared" si="80"/>
        <v>0</v>
      </c>
      <c r="AO30" s="43">
        <v>19</v>
      </c>
      <c r="AP30" s="39">
        <f t="shared" si="81"/>
        <v>165726.41677199997</v>
      </c>
      <c r="AQ30" s="39">
        <v>20</v>
      </c>
      <c r="AR30" s="39">
        <f t="shared" si="82"/>
        <v>154205.21340000001</v>
      </c>
      <c r="AS30" s="39">
        <v>34</v>
      </c>
      <c r="AT30" s="39">
        <f t="shared" si="83"/>
        <v>296563.06159200007</v>
      </c>
      <c r="AU30" s="39"/>
      <c r="AV30" s="39">
        <f t="shared" si="84"/>
        <v>0</v>
      </c>
      <c r="AW30" s="39"/>
      <c r="AX30" s="39">
        <f t="shared" si="85"/>
        <v>0</v>
      </c>
      <c r="AY30" s="39"/>
      <c r="AZ30" s="39">
        <f t="shared" si="86"/>
        <v>0</v>
      </c>
      <c r="BA30" s="39">
        <v>3</v>
      </c>
      <c r="BB30" s="39">
        <f t="shared" si="87"/>
        <v>25452.868140000002</v>
      </c>
      <c r="BC30" s="39"/>
      <c r="BD30" s="39">
        <f t="shared" si="88"/>
        <v>0</v>
      </c>
      <c r="BE30" s="39"/>
      <c r="BF30" s="39">
        <f t="shared" si="89"/>
        <v>0</v>
      </c>
      <c r="BG30" s="39"/>
      <c r="BH30" s="39">
        <f t="shared" si="90"/>
        <v>0</v>
      </c>
      <c r="BI30" s="39"/>
      <c r="BJ30" s="39">
        <f t="shared" si="91"/>
        <v>0</v>
      </c>
      <c r="BK30" s="39">
        <v>75</v>
      </c>
      <c r="BL30" s="39">
        <f t="shared" si="92"/>
        <v>569787.76181249996</v>
      </c>
      <c r="BM30" s="39">
        <v>28</v>
      </c>
      <c r="BN30" s="39">
        <f t="shared" si="93"/>
        <v>203523.66972000003</v>
      </c>
      <c r="BO30" s="49">
        <v>4</v>
      </c>
      <c r="BP30" s="39">
        <f t="shared" si="94"/>
        <v>31038.003360000002</v>
      </c>
      <c r="BQ30" s="39">
        <v>6</v>
      </c>
      <c r="BR30" s="39">
        <f t="shared" si="95"/>
        <v>57812.544719999998</v>
      </c>
      <c r="BS30" s="39"/>
      <c r="BT30" s="39">
        <f t="shared" si="96"/>
        <v>0</v>
      </c>
      <c r="BU30" s="39"/>
      <c r="BV30" s="39">
        <f t="shared" si="97"/>
        <v>0</v>
      </c>
      <c r="BW30" s="39"/>
      <c r="BX30" s="39">
        <f t="shared" si="98"/>
        <v>0</v>
      </c>
      <c r="BY30" s="39"/>
      <c r="BZ30" s="39">
        <f t="shared" si="99"/>
        <v>0</v>
      </c>
      <c r="CA30" s="39">
        <v>29</v>
      </c>
      <c r="CB30" s="39">
        <f t="shared" si="100"/>
        <v>232856.08289999998</v>
      </c>
      <c r="CC30" s="39">
        <v>2</v>
      </c>
      <c r="CD30" s="39">
        <f t="shared" si="101"/>
        <v>15519.001680000001</v>
      </c>
      <c r="CE30" s="39"/>
      <c r="CF30" s="39">
        <f t="shared" si="102"/>
        <v>0</v>
      </c>
      <c r="CG30" s="39">
        <v>5</v>
      </c>
      <c r="CH30" s="39">
        <f t="shared" si="103"/>
        <v>26788.752900000003</v>
      </c>
      <c r="CI30" s="39"/>
      <c r="CJ30" s="39">
        <f t="shared" si="104"/>
        <v>0</v>
      </c>
      <c r="CK30" s="39">
        <v>7</v>
      </c>
      <c r="CL30" s="39">
        <f t="shared" si="105"/>
        <v>49491.688050000004</v>
      </c>
      <c r="CM30" s="39">
        <v>72</v>
      </c>
      <c r="CN30" s="39">
        <f t="shared" si="106"/>
        <v>622568.29975200002</v>
      </c>
      <c r="CO30" s="39">
        <v>1</v>
      </c>
      <c r="CP30" s="39">
        <f t="shared" si="107"/>
        <v>9940.4733329999999</v>
      </c>
      <c r="CQ30" s="44">
        <v>5</v>
      </c>
      <c r="CR30" s="39">
        <f t="shared" si="108"/>
        <v>40147.6005</v>
      </c>
      <c r="CS30" s="39">
        <v>3</v>
      </c>
      <c r="CT30" s="39">
        <f t="shared" si="109"/>
        <v>29146.950252000002</v>
      </c>
      <c r="CU30" s="39"/>
      <c r="CV30" s="39">
        <f t="shared" si="110"/>
        <v>0</v>
      </c>
      <c r="CW30" s="39">
        <v>8</v>
      </c>
      <c r="CX30" s="39">
        <f t="shared" si="111"/>
        <v>77869.316951999994</v>
      </c>
      <c r="CY30" s="39">
        <v>5</v>
      </c>
      <c r="CZ30" s="39">
        <f t="shared" si="112"/>
        <v>48578.250420000011</v>
      </c>
      <c r="DA30" s="39">
        <v>15</v>
      </c>
      <c r="DB30" s="39">
        <f t="shared" si="113"/>
        <v>146004.969285</v>
      </c>
      <c r="DC30" s="39">
        <v>10</v>
      </c>
      <c r="DD30" s="39">
        <f t="shared" si="114"/>
        <v>80295.201000000001</v>
      </c>
      <c r="DE30" s="39">
        <v>8</v>
      </c>
      <c r="DF30" s="39">
        <f t="shared" si="115"/>
        <v>66149.725319999998</v>
      </c>
      <c r="DG30" s="39">
        <v>1</v>
      </c>
      <c r="DH30" s="39">
        <f t="shared" si="116"/>
        <v>10772.744849999999</v>
      </c>
      <c r="DI30" s="39">
        <v>3</v>
      </c>
      <c r="DJ30" s="39">
        <f t="shared" si="117"/>
        <v>31345.449660000006</v>
      </c>
      <c r="DK30" s="39">
        <v>2</v>
      </c>
      <c r="DL30" s="39">
        <f t="shared" si="118"/>
        <v>28599.072637499998</v>
      </c>
      <c r="DM30" s="39"/>
      <c r="DN30" s="39">
        <f t="shared" si="62"/>
        <v>0</v>
      </c>
      <c r="DO30" s="39"/>
      <c r="DP30" s="39">
        <f t="shared" si="57"/>
        <v>0</v>
      </c>
      <c r="DQ30" s="39">
        <f>SUM(O30,Q30,S30,U30,W30,Y30,AA30,AC30,AE30,AG30,AI30,AK30,AM30,AO30,AQ30,AS30,AU30,AW30,AY30,BA30,BC30,BE30,BG30,BI30,BK30,BM30,BO30,BQ30,BS30,BU30,BW30,BY30,CA30,CC30,CE30,CG30,CI30,CK30,CM30,CO30,CQ30,CS30,CU30,CW30,CY30,DA30,DC30,DE30,DG30,DI30,DK30,DM30,DO30)</f>
        <v>393</v>
      </c>
      <c r="DR30" s="39">
        <f>SUM(P30,R30,T30,V30,X30,Z30,AB30,AD30,AF30,AH30,AJ30,AL30,AN30,AP30,AR30,AT30,AV30,AX30,AZ30,BB30,BD30,BF30,BH30,BJ30,BL30,BN30,BP30,BR30,BT30,BV30,BX30,BZ30,CB30,CD30,CF30,CH30,CJ30,CL30,CN30,CP30,CR30,CT30,CV30,CX30,CZ30,DB30,DD30,DF30,DH30,DJ30,DL30,DN30,DP30)</f>
        <v>3228111.9950580001</v>
      </c>
    </row>
    <row r="31" spans="1:122" ht="15.75" customHeight="1" x14ac:dyDescent="0.25">
      <c r="A31" s="86">
        <v>4</v>
      </c>
      <c r="B31" s="100"/>
      <c r="C31" s="88" t="s">
        <v>162</v>
      </c>
      <c r="D31" s="95">
        <f t="shared" si="60"/>
        <v>19063</v>
      </c>
      <c r="E31" s="96">
        <v>18530</v>
      </c>
      <c r="F31" s="96">
        <v>18715</v>
      </c>
      <c r="G31" s="101">
        <v>1.04</v>
      </c>
      <c r="H31" s="97">
        <v>1</v>
      </c>
      <c r="I31" s="97">
        <v>1</v>
      </c>
      <c r="J31" s="98"/>
      <c r="K31" s="95">
        <v>1.4</v>
      </c>
      <c r="L31" s="95">
        <v>1.68</v>
      </c>
      <c r="M31" s="95">
        <v>2.23</v>
      </c>
      <c r="N31" s="95">
        <v>2.57</v>
      </c>
      <c r="O31" s="45">
        <f t="shared" ref="O31:BZ31" si="119">SUM(O32:O36)</f>
        <v>798</v>
      </c>
      <c r="P31" s="45">
        <f t="shared" si="119"/>
        <v>23067314.082633331</v>
      </c>
      <c r="Q31" s="45">
        <f t="shared" si="119"/>
        <v>183</v>
      </c>
      <c r="R31" s="45">
        <f t="shared" si="119"/>
        <v>5035719.5300416667</v>
      </c>
      <c r="S31" s="94">
        <v>0</v>
      </c>
      <c r="T31" s="94">
        <f t="shared" ref="T31" si="120">SUM(T32:T36)</f>
        <v>0</v>
      </c>
      <c r="U31" s="45">
        <f t="shared" si="119"/>
        <v>0</v>
      </c>
      <c r="V31" s="45">
        <f t="shared" si="119"/>
        <v>0</v>
      </c>
      <c r="W31" s="45">
        <f t="shared" si="119"/>
        <v>0</v>
      </c>
      <c r="X31" s="45">
        <f t="shared" si="119"/>
        <v>0</v>
      </c>
      <c r="Y31" s="45">
        <f t="shared" si="119"/>
        <v>230</v>
      </c>
      <c r="Z31" s="45">
        <f t="shared" si="119"/>
        <v>6605160.8641666668</v>
      </c>
      <c r="AA31" s="94">
        <f t="shared" si="119"/>
        <v>0</v>
      </c>
      <c r="AB31" s="94">
        <f t="shared" si="119"/>
        <v>0</v>
      </c>
      <c r="AC31" s="94">
        <f t="shared" si="119"/>
        <v>0</v>
      </c>
      <c r="AD31" s="94">
        <f t="shared" si="119"/>
        <v>0</v>
      </c>
      <c r="AE31" s="94">
        <f t="shared" si="119"/>
        <v>0</v>
      </c>
      <c r="AF31" s="94">
        <f t="shared" si="119"/>
        <v>0</v>
      </c>
      <c r="AG31" s="45">
        <f t="shared" si="119"/>
        <v>60</v>
      </c>
      <c r="AH31" s="45">
        <f t="shared" si="119"/>
        <v>2161086.2439249996</v>
      </c>
      <c r="AI31" s="45">
        <f t="shared" si="119"/>
        <v>11</v>
      </c>
      <c r="AJ31" s="45">
        <f t="shared" si="119"/>
        <v>298720.33799999999</v>
      </c>
      <c r="AK31" s="45">
        <f t="shared" si="119"/>
        <v>0</v>
      </c>
      <c r="AL31" s="45">
        <f t="shared" si="119"/>
        <v>0</v>
      </c>
      <c r="AM31" s="45">
        <f t="shared" si="119"/>
        <v>0</v>
      </c>
      <c r="AN31" s="45">
        <f t="shared" si="119"/>
        <v>0</v>
      </c>
      <c r="AO31" s="94">
        <f t="shared" si="119"/>
        <v>460</v>
      </c>
      <c r="AP31" s="94">
        <f t="shared" si="119"/>
        <v>14310720.183004001</v>
      </c>
      <c r="AQ31" s="94">
        <f t="shared" si="119"/>
        <v>87</v>
      </c>
      <c r="AR31" s="94">
        <f t="shared" si="119"/>
        <v>2401718.1861399999</v>
      </c>
      <c r="AS31" s="94">
        <f t="shared" si="119"/>
        <v>560</v>
      </c>
      <c r="AT31" s="94">
        <f t="shared" si="119"/>
        <v>17249632.84702</v>
      </c>
      <c r="AU31" s="94">
        <f t="shared" si="119"/>
        <v>0</v>
      </c>
      <c r="AV31" s="94">
        <f t="shared" si="119"/>
        <v>0</v>
      </c>
      <c r="AW31" s="94">
        <f t="shared" si="119"/>
        <v>0</v>
      </c>
      <c r="AX31" s="94">
        <f t="shared" si="119"/>
        <v>0</v>
      </c>
      <c r="AY31" s="94">
        <f t="shared" si="119"/>
        <v>0</v>
      </c>
      <c r="AZ31" s="94">
        <f t="shared" si="119"/>
        <v>0</v>
      </c>
      <c r="BA31" s="94">
        <f t="shared" si="119"/>
        <v>61</v>
      </c>
      <c r="BB31" s="94">
        <f t="shared" si="119"/>
        <v>2101250.4048199998</v>
      </c>
      <c r="BC31" s="94">
        <f t="shared" si="119"/>
        <v>0</v>
      </c>
      <c r="BD31" s="94">
        <f t="shared" si="119"/>
        <v>0</v>
      </c>
      <c r="BE31" s="94">
        <f t="shared" si="119"/>
        <v>0</v>
      </c>
      <c r="BF31" s="94">
        <f t="shared" si="119"/>
        <v>0</v>
      </c>
      <c r="BG31" s="94">
        <f t="shared" si="119"/>
        <v>0</v>
      </c>
      <c r="BH31" s="94">
        <f t="shared" si="119"/>
        <v>0</v>
      </c>
      <c r="BI31" s="94">
        <f t="shared" si="119"/>
        <v>0</v>
      </c>
      <c r="BJ31" s="94">
        <f t="shared" si="119"/>
        <v>0</v>
      </c>
      <c r="BK31" s="94">
        <f t="shared" si="119"/>
        <v>300</v>
      </c>
      <c r="BL31" s="94">
        <f t="shared" si="119"/>
        <v>8328947.957971666</v>
      </c>
      <c r="BM31" s="94">
        <f t="shared" si="119"/>
        <v>661</v>
      </c>
      <c r="BN31" s="94">
        <f t="shared" si="119"/>
        <v>20816044.417816669</v>
      </c>
      <c r="BO31" s="94">
        <f t="shared" si="119"/>
        <v>102</v>
      </c>
      <c r="BP31" s="94">
        <f t="shared" si="119"/>
        <v>2955346.5891600004</v>
      </c>
      <c r="BQ31" s="94">
        <f t="shared" si="119"/>
        <v>9</v>
      </c>
      <c r="BR31" s="94">
        <f t="shared" si="119"/>
        <v>299171.86571999994</v>
      </c>
      <c r="BS31" s="94">
        <f t="shared" si="119"/>
        <v>190</v>
      </c>
      <c r="BT31" s="94">
        <f t="shared" si="119"/>
        <v>3913279.1273333333</v>
      </c>
      <c r="BU31" s="94">
        <f t="shared" si="119"/>
        <v>22</v>
      </c>
      <c r="BV31" s="94">
        <f t="shared" si="119"/>
        <v>485181.44924666663</v>
      </c>
      <c r="BW31" s="94">
        <f t="shared" si="119"/>
        <v>5</v>
      </c>
      <c r="BX31" s="94">
        <f t="shared" si="119"/>
        <v>133635.84780000002</v>
      </c>
      <c r="BY31" s="94">
        <f t="shared" si="119"/>
        <v>0</v>
      </c>
      <c r="BZ31" s="94">
        <f t="shared" si="119"/>
        <v>0</v>
      </c>
      <c r="CA31" s="94">
        <f t="shared" ref="CA31:DR31" si="121">SUM(CA32:CA36)</f>
        <v>0</v>
      </c>
      <c r="CB31" s="94">
        <f t="shared" si="121"/>
        <v>0</v>
      </c>
      <c r="CC31" s="94">
        <f t="shared" si="121"/>
        <v>14</v>
      </c>
      <c r="CD31" s="94">
        <f t="shared" si="121"/>
        <v>406367.93287999998</v>
      </c>
      <c r="CE31" s="94">
        <f t="shared" si="121"/>
        <v>0</v>
      </c>
      <c r="CF31" s="94">
        <f t="shared" si="121"/>
        <v>0</v>
      </c>
      <c r="CG31" s="94">
        <f t="shared" si="121"/>
        <v>12</v>
      </c>
      <c r="CH31" s="94">
        <f t="shared" si="121"/>
        <v>238122.24799999999</v>
      </c>
      <c r="CI31" s="94">
        <f t="shared" si="121"/>
        <v>55</v>
      </c>
      <c r="CJ31" s="94">
        <f t="shared" si="121"/>
        <v>1100801.1497933334</v>
      </c>
      <c r="CK31" s="94">
        <f t="shared" si="121"/>
        <v>81</v>
      </c>
      <c r="CL31" s="94">
        <f t="shared" si="121"/>
        <v>2025616.8521166665</v>
      </c>
      <c r="CM31" s="94">
        <f t="shared" si="121"/>
        <v>261</v>
      </c>
      <c r="CN31" s="94">
        <f t="shared" si="121"/>
        <v>8132648.8432910005</v>
      </c>
      <c r="CO31" s="94">
        <f t="shared" si="121"/>
        <v>173</v>
      </c>
      <c r="CP31" s="94">
        <f t="shared" si="121"/>
        <v>6154676.9320819993</v>
      </c>
      <c r="CQ31" s="99">
        <f t="shared" si="121"/>
        <v>76</v>
      </c>
      <c r="CR31" s="94">
        <f t="shared" si="121"/>
        <v>2072237.2827333326</v>
      </c>
      <c r="CS31" s="94">
        <f t="shared" si="121"/>
        <v>87</v>
      </c>
      <c r="CT31" s="94">
        <f t="shared" si="121"/>
        <v>2943200.6374400002</v>
      </c>
      <c r="CU31" s="94">
        <f t="shared" si="121"/>
        <v>104</v>
      </c>
      <c r="CV31" s="94">
        <f t="shared" si="121"/>
        <v>3002546.7256540004</v>
      </c>
      <c r="CW31" s="94">
        <f t="shared" si="121"/>
        <v>66</v>
      </c>
      <c r="CX31" s="94">
        <f t="shared" si="121"/>
        <v>2273816.1009900002</v>
      </c>
      <c r="CY31" s="94">
        <f t="shared" si="121"/>
        <v>91</v>
      </c>
      <c r="CZ31" s="94">
        <f t="shared" si="121"/>
        <v>3051273.1373879998</v>
      </c>
      <c r="DA31" s="94">
        <f t="shared" si="121"/>
        <v>148</v>
      </c>
      <c r="DB31" s="94">
        <f t="shared" si="121"/>
        <v>4996682.0289329998</v>
      </c>
      <c r="DC31" s="94">
        <f t="shared" si="121"/>
        <v>110</v>
      </c>
      <c r="DD31" s="94">
        <f t="shared" si="121"/>
        <v>3250379.2122666663</v>
      </c>
      <c r="DE31" s="94">
        <f t="shared" si="121"/>
        <v>65</v>
      </c>
      <c r="DF31" s="94">
        <f t="shared" si="121"/>
        <v>1929324.5534266667</v>
      </c>
      <c r="DG31" s="94">
        <f t="shared" si="121"/>
        <v>26</v>
      </c>
      <c r="DH31" s="94">
        <f t="shared" si="121"/>
        <v>1007850.1293</v>
      </c>
      <c r="DI31" s="94">
        <f t="shared" si="121"/>
        <v>78</v>
      </c>
      <c r="DJ31" s="94">
        <f t="shared" si="121"/>
        <v>2929569.6858399999</v>
      </c>
      <c r="DK31" s="94">
        <f t="shared" si="121"/>
        <v>36</v>
      </c>
      <c r="DL31" s="94">
        <f t="shared" si="121"/>
        <v>2075966.3245041668</v>
      </c>
      <c r="DM31" s="94">
        <f t="shared" si="121"/>
        <v>31</v>
      </c>
      <c r="DN31" s="94">
        <f t="shared" si="121"/>
        <v>1621457.6284783331</v>
      </c>
      <c r="DO31" s="94">
        <f t="shared" si="121"/>
        <v>0</v>
      </c>
      <c r="DP31" s="94">
        <f t="shared" si="121"/>
        <v>0</v>
      </c>
      <c r="DQ31" s="94">
        <f t="shared" si="121"/>
        <v>5253</v>
      </c>
      <c r="DR31" s="94">
        <f t="shared" si="121"/>
        <v>159375467.33991617</v>
      </c>
    </row>
    <row r="32" spans="1:122" ht="36" customHeight="1" x14ac:dyDescent="0.25">
      <c r="A32" s="46"/>
      <c r="B32" s="47">
        <v>17</v>
      </c>
      <c r="C32" s="33" t="s">
        <v>163</v>
      </c>
      <c r="D32" s="34">
        <f t="shared" si="60"/>
        <v>19063</v>
      </c>
      <c r="E32" s="35">
        <v>18530</v>
      </c>
      <c r="F32" s="35">
        <v>18715</v>
      </c>
      <c r="G32" s="34">
        <v>0.89</v>
      </c>
      <c r="H32" s="37">
        <v>1</v>
      </c>
      <c r="I32" s="37">
        <v>1</v>
      </c>
      <c r="J32" s="38"/>
      <c r="K32" s="34">
        <v>1.4</v>
      </c>
      <c r="L32" s="34">
        <v>1.68</v>
      </c>
      <c r="M32" s="34">
        <v>2.23</v>
      </c>
      <c r="N32" s="34">
        <v>2.57</v>
      </c>
      <c r="O32" s="39">
        <v>110</v>
      </c>
      <c r="P32" s="39">
        <f>(O32/12*5*$D32*$G32*$H32*$K32)+(O32/12*4*$E32*$G32*$I32*$K32)+(O32/12*3*$F32*$G32*$I32*$K32)</f>
        <v>2576499.5666666664</v>
      </c>
      <c r="Q32" s="39">
        <v>27</v>
      </c>
      <c r="R32" s="39">
        <f>(Q32/12*5*$D32*$G32*$H32*$K32)+(Q32/12*4*$E32*$G32*$I32*$K32)+(Q32/12*3*$F32*$G32*$I32*$K32)</f>
        <v>632413.53</v>
      </c>
      <c r="S32" s="39">
        <v>0</v>
      </c>
      <c r="T32" s="39">
        <f>(S32/12*5*$D32*$G32*$H32*$K32)+(S32/12*4*$E32*$G32*$I32*$K32)+(S32/12*3*$F32*$G32*$I32*$K32)</f>
        <v>0</v>
      </c>
      <c r="U32" s="39"/>
      <c r="V32" s="39">
        <f>(U32/12*5*$D32*$G32*$H32*$K32)+(U32/12*4*$E32*$G32*$I32*$K32)+(U32/12*3*$F32*$G32*$I32*$K32)</f>
        <v>0</v>
      </c>
      <c r="W32" s="39">
        <v>0</v>
      </c>
      <c r="X32" s="39">
        <f>(W32/12*5*$D32*$G32*$H32*$K32)+(W32/12*4*$E32*$G32*$I32*$K32)+(W32/12*3*$F32*$G32*$I32*$K32)</f>
        <v>0</v>
      </c>
      <c r="Y32" s="39">
        <v>35</v>
      </c>
      <c r="Z32" s="39">
        <f>(Y32/12*5*$D32*$G32*$H32*$K32)+(Y32/12*4*$E32*$G32*$I32*$K32)+(Y32/12*3*$F32*$G32*$I32*$K32)</f>
        <v>819795.31666666653</v>
      </c>
      <c r="AA32" s="39">
        <v>0</v>
      </c>
      <c r="AB32" s="39">
        <f>(AA32/12*5*$D32*$G32*$H32*$K32)+(AA32/12*4*$E32*$G32*$I32*$K32)+(AA32/12*3*$F32*$G32*$I32*$K32)</f>
        <v>0</v>
      </c>
      <c r="AC32" s="39">
        <v>0</v>
      </c>
      <c r="AD32" s="39">
        <f>(AC32/12*5*$D32*$G32*$H32*$K32)+(AC32/12*4*$E32*$G32*$I32*$K32)+(AC32/12*3*$F32*$G32*$I32*$K32)</f>
        <v>0</v>
      </c>
      <c r="AE32" s="39">
        <v>0</v>
      </c>
      <c r="AF32" s="39">
        <f>(AE32/12*5*$D32*$G32*$H32*$K32)+(AE32/12*4*$E32*$G32*$I32*$K32)+(AE32/12*3*$F32*$G32*$I32*$K32)</f>
        <v>0</v>
      </c>
      <c r="AG32" s="39">
        <v>24</v>
      </c>
      <c r="AH32" s="39">
        <f>(AG32/12*5*$D32*$G32*$H32*$K32)+(AG32/12*4*$E32*$G32*$I32*$K32)+(AG32/12*3*$F32*$G32*$I32*$K32)</f>
        <v>562145.36</v>
      </c>
      <c r="AI32" s="39">
        <v>3</v>
      </c>
      <c r="AJ32" s="39">
        <f>(AI32/12*5*$D32*$G32*$H32*$K32)+(AI32/12*4*$E32*$G32*$I32*$K32)+(AI32/12*3*$F32*$G32*$I32*$K32)</f>
        <v>70268.17</v>
      </c>
      <c r="AK32" s="39"/>
      <c r="AL32" s="39">
        <f>(AK32/12*5*$D32*$G32*$H32*$K32)+(AK32/12*4*$E32*$G32*$I32*$K32)+(AK32/12*3*$F32*$G32*$I32*$K32)</f>
        <v>0</v>
      </c>
      <c r="AM32" s="42">
        <v>0</v>
      </c>
      <c r="AN32" s="39">
        <f>(AM32/12*5*$D32*$G32*$H32*$K32)+(AM32/12*4*$E32*$G32*$I32*$K32)+(AM32/12*3*$F32*$G32*$I32*$K32)</f>
        <v>0</v>
      </c>
      <c r="AO32" s="43">
        <v>61</v>
      </c>
      <c r="AP32" s="39">
        <f>(AO32/12*5*$D32*$G32*$H32*$L32)+(AO32/12*4*$E32*$G32*$I32*$L32)+(AO32/12*3*$F32*$G32*$I32*$L32)</f>
        <v>1714543.3479999998</v>
      </c>
      <c r="AQ32" s="39">
        <v>15</v>
      </c>
      <c r="AR32" s="39">
        <f>(AQ32/12*5*$D32*$G32*$H32*$L32)+(AQ32/12*4*$E32*$G32*$I32*$L32)+(AQ32/12*3*$F32*$G32*$I32*$L32)</f>
        <v>421609.02</v>
      </c>
      <c r="AS32" s="39">
        <v>120</v>
      </c>
      <c r="AT32" s="39">
        <f>(AS32/12*5*$D32*$G32*$H32*$L32)+(AS32/12*4*$E32*$G32*$I32*$L32)+(AS32/12*3*$F32*$G32*$I32*$L32)</f>
        <v>3372872.16</v>
      </c>
      <c r="AU32" s="39">
        <v>0</v>
      </c>
      <c r="AV32" s="39">
        <f>(AU32/12*5*$D32*$G32*$H32*$L32)+(AU32/12*4*$E32*$G32*$I32*$L32)+(AU32/12*3*$F32*$G32*$I32*$L32)</f>
        <v>0</v>
      </c>
      <c r="AW32" s="39"/>
      <c r="AX32" s="39">
        <f>(AW32/12*5*$D32*$G32*$H32*$K32)+(AW32/12*4*$E32*$G32*$I32*$K32)+(AW32/12*3*$F32*$G32*$I32*$K32)</f>
        <v>0</v>
      </c>
      <c r="AY32" s="39"/>
      <c r="AZ32" s="39">
        <f>(AY32/12*5*$D32*$G32*$H32*$K32)+(AY32/12*4*$E32*$G32*$I32*$K32)+(AY32/12*3*$F32*$G32*$I32*$K32)</f>
        <v>0</v>
      </c>
      <c r="BA32" s="39">
        <v>11</v>
      </c>
      <c r="BB32" s="39">
        <f>(BA32/12*5*$D32*$G32*$H32*$L32)+(BA32/12*4*$E32*$G32*$I32*$L32)+(BA32/12*3*$F32*$G32*$I32*$L32)</f>
        <v>309179.94799999997</v>
      </c>
      <c r="BC32" s="39">
        <v>0</v>
      </c>
      <c r="BD32" s="39">
        <f>(BC32/12*5*$D32*$G32*$H32*$K32)+(BC32/12*4*$E32*$G32*$I32*$K32)+(BC32/12*3*$F32*$G32*$I32*$K32)</f>
        <v>0</v>
      </c>
      <c r="BE32" s="39">
        <v>0</v>
      </c>
      <c r="BF32" s="39">
        <f>(BE32/12*5*$D32*$G32*$H32*$K32)+(BE32/12*4*$E32*$G32*$I32*$K32)+(BE32/12*3*$F32*$G32*$I32*$K32)</f>
        <v>0</v>
      </c>
      <c r="BG32" s="39">
        <v>0</v>
      </c>
      <c r="BH32" s="39">
        <f>(BG32/12*5*$D32*$G32*$H32*$K32)+(BG32/12*4*$E32*$G32*$I32*$K32)+(BG32/12*3*$F32*$G32*$I32*$K32)</f>
        <v>0</v>
      </c>
      <c r="BI32" s="39">
        <v>0</v>
      </c>
      <c r="BJ32" s="39">
        <f>(BI32/12*5*$D32*$G32*$H32*$L32)+(BI32/12*4*$E32*$G32*$I32*$L32)+(BI32/12*3*$F32*$G32*$I32*$L32)</f>
        <v>0</v>
      </c>
      <c r="BK32" s="39">
        <v>44</v>
      </c>
      <c r="BL32" s="39">
        <f>(BK32/12*5*$D32*$G32*$H32*$K32)+(BK32/12*4*$E32*$G32*$I32*$K32)+(BK32/12*3*$F32*$G32*$I32*$K32)</f>
        <v>1030599.8266666667</v>
      </c>
      <c r="BM32" s="39">
        <v>71</v>
      </c>
      <c r="BN32" s="39">
        <f>(BM32/12*5*$D32*$G32*$H32*$K32)+(BM32/12*4*$E32*$G32*$I32*$K32)+(BM32/12*3*$F32*$G32*$I32*$K32)</f>
        <v>1663013.3566666669</v>
      </c>
      <c r="BO32" s="49">
        <v>18</v>
      </c>
      <c r="BP32" s="39">
        <f>(BO32/12*5*$D32*$G32*$H32*$L32)+(BO32/12*4*$E32*$G32*$I32*$L32)+(BO32/12*3*$F32*$G32*$I32*$L32)</f>
        <v>505930.82399999996</v>
      </c>
      <c r="BQ32" s="39">
        <v>7</v>
      </c>
      <c r="BR32" s="39">
        <f>(BQ32/12*5*$D32*$G32*$H32*$L32)+(BQ32/12*4*$E32*$G32*$I32*$L32)+(BQ32/12*3*$F32*$G32*$I32*$L32)</f>
        <v>196750.87600000002</v>
      </c>
      <c r="BS32" s="39"/>
      <c r="BT32" s="39">
        <f>(BS32/12*5*$D32*$G32*$H32*$K32)+(BS32/12*4*$E32*$G32*$I32*$K32)+(BS32/12*3*$F32*$G32*$I32*$K32)</f>
        <v>0</v>
      </c>
      <c r="BU32" s="39">
        <v>1</v>
      </c>
      <c r="BV32" s="39">
        <f>(BU32/12*5*$D32*$G32*$H32*$K32)+(BU32/12*4*$E32*$G32*$I32*$K32)+(BU32/12*3*$F32*$G32*$I32*$K32)</f>
        <v>23422.723333333332</v>
      </c>
      <c r="BW32" s="39">
        <v>0</v>
      </c>
      <c r="BX32" s="39">
        <f>(BW32/12*5*$D32*$G32*$H32*$L32)+(BW32/12*4*$E32*$G32*$I32*$L32)+(BW32/12*3*$F32*$G32*$I32*$L32)</f>
        <v>0</v>
      </c>
      <c r="BY32" s="39"/>
      <c r="BZ32" s="39">
        <f>(BY32/12*5*$D32*$G32*$H32*$L32)+(BY32/12*4*$E32*$G32*$I32*$L32)+(BY32/12*3*$F32*$G32*$I32*$L32)</f>
        <v>0</v>
      </c>
      <c r="CA32" s="39"/>
      <c r="CB32" s="39">
        <f>(CA32/12*5*$D32*$G32*$H32*$K32)+(CA32/12*4*$E32*$G32*$I32*$K32)+(CA32/12*3*$F32*$G32*$I32*$K32)</f>
        <v>0</v>
      </c>
      <c r="CC32" s="39"/>
      <c r="CD32" s="39">
        <f>(CC32/12*5*$D32*$G32*$H32*$L32)+(CC32/12*4*$E32*$G32*$I32*$L32)+(CC32/12*3*$F32*$G32*$I32*$L32)</f>
        <v>0</v>
      </c>
      <c r="CE32" s="39">
        <v>0</v>
      </c>
      <c r="CF32" s="39">
        <f>(CE32/12*5*$D32*$G32*$H32*$K32)+(CE32/12*4*$E32*$G32*$I32*$K32)+(CE32/12*3*$F32*$G32*$I32*$K32)</f>
        <v>0</v>
      </c>
      <c r="CG32" s="39"/>
      <c r="CH32" s="39">
        <f>(CG32/12*5*$D32*$G32*$H32*$K32)+(CG32/12*4*$E32*$G32*$I32*$K32)+(CG32/12*3*$F32*$G32*$I32*$K32)</f>
        <v>0</v>
      </c>
      <c r="CI32" s="39">
        <v>11</v>
      </c>
      <c r="CJ32" s="39">
        <f>(CI32/12*5*$D32*$G32*$H32*$K32)+(CI32/12*4*$E32*$G32*$I32*$K32)+(CI32/12*3*$F32*$G32*$I32*$K32)</f>
        <v>257649.95666666667</v>
      </c>
      <c r="CK32" s="39">
        <v>10</v>
      </c>
      <c r="CL32" s="39">
        <f>(CK32/12*5*$D32*$G32*$H32*$K32)+(CK32/12*4*$E32*$G32*$I32*$K32)+(CK32/12*3*$F32*$G32*$I32*$K32)</f>
        <v>234227.23333333334</v>
      </c>
      <c r="CM32" s="39">
        <v>113</v>
      </c>
      <c r="CN32" s="39">
        <f>(CM32/12*5*$D32*$G32*$H32*$L32)+(CM32/12*4*$E32*$G32*$I32*$L32)+(CM32/12*3*$F32*$G32*$I32*$L32)</f>
        <v>3176121.284</v>
      </c>
      <c r="CO32" s="39">
        <v>44</v>
      </c>
      <c r="CP32" s="39">
        <f>(CO32/12*5*$D32*$G32*$H32*$L32)+(CO32/12*4*$E32*$G32*$I32*$L32)+(CO32/12*3*$F32*$G32*$I32*$L32)</f>
        <v>1236719.7919999999</v>
      </c>
      <c r="CQ32" s="44">
        <v>8</v>
      </c>
      <c r="CR32" s="39">
        <f>(CQ32/12*5*$D32*$G32*$H32*$K32)+(CQ32/12*4*$E32*$G32*$I32*$K32)+(CQ32/12*3*$F32*$G32*$I32*$K32)</f>
        <v>187381.78666666665</v>
      </c>
      <c r="CS32" s="51">
        <v>11</v>
      </c>
      <c r="CT32" s="39">
        <f>(CS32/12*5*$D32*$G32*$H32*$L32)+(CS32/12*4*$E32*$G32*$I32*$L32)+(CS32/12*3*$F32*$G32*$I32*$L32)</f>
        <v>309179.94799999997</v>
      </c>
      <c r="CU32" s="39">
        <v>12</v>
      </c>
      <c r="CV32" s="39">
        <f>(CU32/12*5*$D32*$G32*$H32*$L32)+(CU32/12*4*$E32*$G32*$I32*$L32)+(CU32/12*3*$F32*$G32*$I32*$L32)</f>
        <v>337287.21600000001</v>
      </c>
      <c r="CW32" s="39">
        <v>21</v>
      </c>
      <c r="CX32" s="39">
        <f>(CW32/12*5*$D32*$G32*$H32*$L32)+(CW32/12*4*$E32*$G32*$I32*$L32)+(CW32/12*3*$F32*$G32*$I32*$L32)</f>
        <v>590252.62800000003</v>
      </c>
      <c r="CY32" s="39">
        <v>5</v>
      </c>
      <c r="CZ32" s="39">
        <f>(CY32/12*5*$D32*$G32*$H32*$L32)+(CY32/12*4*$E32*$G32*$I32*$L32)+(CY32/12*3*$F32*$G32*$I32*$L32)</f>
        <v>140536.34</v>
      </c>
      <c r="DA32" s="39">
        <v>24</v>
      </c>
      <c r="DB32" s="39">
        <f>(DA32/12*5*$D32*$G32*$H32*$L32)+(DA32/12*4*$E32*$G32*$I32*$L32)+(DA32/12*3*$F32*$G32*$I32*$L32)</f>
        <v>674574.43200000003</v>
      </c>
      <c r="DC32" s="39">
        <v>18</v>
      </c>
      <c r="DD32" s="39">
        <f>(DC32/12*5*$D32*$G32*$H32*$K32)+(DC32/12*4*$E32*$G32*$I32*$K32)+(DC32/12*3*$F32*$G32*$I32*$K32)</f>
        <v>421609.02</v>
      </c>
      <c r="DE32" s="39">
        <v>8</v>
      </c>
      <c r="DF32" s="39">
        <f>(DE32/12*5*$D32*$G32*$H32*$K32)+(DE32/12*4*$E32*$G32*$I32*$K32)+(DE32/12*3*$F32*$G32*$I32*$K32)</f>
        <v>187381.78666666665</v>
      </c>
      <c r="DG32" s="39"/>
      <c r="DH32" s="39">
        <f>(DG32/12*5*$D32*$G32*$H32*$L32)+(DG32/12*4*$E32*$G32*$I32*$L32)+(DG32/12*3*$F32*$G32*$I32*$L32)</f>
        <v>0</v>
      </c>
      <c r="DI32" s="39">
        <v>10</v>
      </c>
      <c r="DJ32" s="39">
        <f>(DI32/12*5*$D32*$G32*$H32*$L32)+(DI32/12*4*$E32*$G32*$I32*$L32)+(DI32/12*3*$F32*$G32*$I32*$L32)</f>
        <v>281072.68</v>
      </c>
      <c r="DK32" s="39">
        <v>4</v>
      </c>
      <c r="DL32" s="39">
        <f>(DK32/12*5*$D32*$G32*$H32*$M32)+(DK32/12*4*$E32*$G32*$I32*$M32)+(DK32/12*3*$F32*$G32*$I32*$M32)</f>
        <v>149236.20866666664</v>
      </c>
      <c r="DM32" s="39">
        <v>4</v>
      </c>
      <c r="DN32" s="39">
        <f>(DM32/12*5*$D32*$G32*$H32*$N32)+(DM32/12*4*$E32*$G32*$I32*$N32)+(DM32/12*3*$F32*$G32*$I32*$N32)</f>
        <v>171989.71133333331</v>
      </c>
      <c r="DO32" s="39"/>
      <c r="DP32" s="39">
        <f>(DO32*$D32*$G32*$H32*$L32)</f>
        <v>0</v>
      </c>
      <c r="DQ32" s="39">
        <f t="shared" ref="DQ32:DR36" si="122">SUM(O32,Q32,S32,U32,W32,Y32,AA32,AC32,AE32,AG32,AI32,AK32,AM32,AO32,AQ32,AS32,AU32,AW32,AY32,BA32,BC32,BE32,BG32,BI32,BK32,BM32,BO32,BQ32,BS32,BU32,BW32,BY32,CA32,CC32,CE32,CG32,CI32,CK32,CM32,CO32,CQ32,CS32,CU32,CW32,CY32,DA32,DC32,DE32,DG32,DI32,DK32,DM32,DO32)</f>
        <v>850</v>
      </c>
      <c r="DR32" s="39">
        <f t="shared" si="122"/>
        <v>22254264.049333327</v>
      </c>
    </row>
    <row r="33" spans="1:122" ht="15.75" customHeight="1" x14ac:dyDescent="0.25">
      <c r="A33" s="46"/>
      <c r="B33" s="47">
        <v>18</v>
      </c>
      <c r="C33" s="33" t="s">
        <v>164</v>
      </c>
      <c r="D33" s="34">
        <f t="shared" si="60"/>
        <v>19063</v>
      </c>
      <c r="E33" s="35">
        <v>18530</v>
      </c>
      <c r="F33" s="35">
        <v>18715</v>
      </c>
      <c r="G33" s="48">
        <v>2.0099999999999998</v>
      </c>
      <c r="H33" s="37">
        <v>1</v>
      </c>
      <c r="I33" s="37">
        <v>1</v>
      </c>
      <c r="J33" s="38"/>
      <c r="K33" s="34">
        <v>1.4</v>
      </c>
      <c r="L33" s="34">
        <v>1.68</v>
      </c>
      <c r="M33" s="34">
        <v>2.23</v>
      </c>
      <c r="N33" s="34">
        <v>2.57</v>
      </c>
      <c r="O33" s="39">
        <v>54</v>
      </c>
      <c r="P33" s="39">
        <f t="shared" ref="P33:P36" si="123">(O33/12*5*$D33*$G33*$H33*$K33*P$9)+(O33/12*4*$E33*$G33*$I33*$K33*P$10)+(O33/12*3*$F33*$G33*$I33*$K33*P$10)</f>
        <v>3033543.8479499999</v>
      </c>
      <c r="Q33" s="39">
        <v>12</v>
      </c>
      <c r="R33" s="39">
        <f t="shared" ref="R33:R36" si="124">(Q33/12*5*$D33*$G33*$H33*$K33*R$9)+(Q33/12*4*$E33*$G33*$I33*$K33*R$10)+(Q33/12*3*$F33*$G33*$I33*$K33*R$10)</f>
        <v>674120.85509999993</v>
      </c>
      <c r="S33" s="39">
        <v>0</v>
      </c>
      <c r="T33" s="39">
        <f t="shared" ref="T33:T36" si="125">(S33/12*5*$D33*$G33*$H33*$K33*T$9)+(S33/12*4*$E33*$G33*$I33*$K33*T$10)+(S33/12*3*$F33*$G33*$I33*$K33*T$10)</f>
        <v>0</v>
      </c>
      <c r="U33" s="39"/>
      <c r="V33" s="39">
        <f t="shared" ref="V33:V36" si="126">(U33/12*5*$D33*$G33*$H33*$K33*V$9)+(U33/12*4*$E33*$G33*$I33*$K33*V$10)+(U33/12*3*$F33*$G33*$I33*$K33*V$10)</f>
        <v>0</v>
      </c>
      <c r="W33" s="39">
        <v>0</v>
      </c>
      <c r="X33" s="39">
        <f t="shared" ref="X33:X36" si="127">(W33/12*5*$D33*$G33*$H33*$K33*X$9)+(W33/12*4*$E33*$G33*$I33*$K33*X$10)+(W33/12*3*$F33*$G33*$I33*$K33*X$10)</f>
        <v>0</v>
      </c>
      <c r="Y33" s="39">
        <v>22</v>
      </c>
      <c r="Z33" s="39">
        <f t="shared" ref="Z33:Z36" si="128">(Y33/12*5*$D33*$G33*$H33*$K33*Z$9)+(Y33/12*4*$E33*$G33*$I33*$K33*Z$10)+(Y33/12*3*$F33*$G33*$I33*$K33*Z$10)</f>
        <v>1235888.2343499998</v>
      </c>
      <c r="AA33" s="39">
        <v>0</v>
      </c>
      <c r="AB33" s="39">
        <f t="shared" ref="AB33:AB36" si="129">(AA33/12*5*$D33*$G33*$H33*$K33*AB$9)+(AA33/12*4*$E33*$G33*$I33*$K33*AB$10)+(AA33/12*3*$F33*$G33*$I33*$K33*AB$10)</f>
        <v>0</v>
      </c>
      <c r="AC33" s="39">
        <v>0</v>
      </c>
      <c r="AD33" s="39">
        <f t="shared" ref="AD33:AD36" si="130">(AC33/12*5*$D33*$G33*$H33*$K33*AD$9)+(AC33/12*4*$E33*$G33*$I33*$K33*AD$10)+(AC33/12*3*$F33*$G33*$I33*$K33*AD$10)</f>
        <v>0</v>
      </c>
      <c r="AE33" s="39">
        <v>0</v>
      </c>
      <c r="AF33" s="39">
        <f t="shared" ref="AF33:AF36" si="131">(AE33/12*5*$D33*$G33*$H33*$K33*AF$9)+(AE33/12*4*$E33*$G33*$I33*$K33*AF$10)+(AE33/12*3*$F33*$G33*$I33*$K33*AF$10)</f>
        <v>0</v>
      </c>
      <c r="AG33" s="39">
        <v>21</v>
      </c>
      <c r="AH33" s="39">
        <f t="shared" ref="AH33:AH36" si="132">(AG33/12*5*$D33*$G33*$H33*$K33*AH$9)+(AG33/12*4*$E33*$G33*$I33*$K33*AH$10)+(AG33/12*3*$F33*$G33*$I33*$K33*AH$10)</f>
        <v>1179711.4964249998</v>
      </c>
      <c r="AI33" s="39">
        <v>2</v>
      </c>
      <c r="AJ33" s="39">
        <f t="shared" ref="AJ33:AJ36" si="133">(AI33/12*5*$D33*$G33*$H33*$K33*AJ$9)+(AI33/12*4*$E33*$G33*$I33*$K33*AJ$10)+(AI33/12*3*$F33*$G33*$I33*$K33*AJ$10)</f>
        <v>95664.345349999974</v>
      </c>
      <c r="AK33" s="39"/>
      <c r="AL33" s="39">
        <f t="shared" ref="AL33:AL36" si="134">(AK33/12*5*$D33*$G33*$H33*$K33*AL$9)+(AK33/12*4*$E33*$G33*$I33*$K33*AL$10)+(AK33/12*3*$F33*$G33*$I33*$K33*AL$10)</f>
        <v>0</v>
      </c>
      <c r="AM33" s="42">
        <v>0</v>
      </c>
      <c r="AN33" s="39">
        <f t="shared" ref="AN33:AN36" si="135">(AM33/12*5*$D33*$G33*$H33*$K33*AN$9)+(AM33/12*4*$E33*$G33*$I33*$K33*AN$10)+(AM33/12*3*$F33*$G33*$I33*$K33*AN$10)</f>
        <v>0</v>
      </c>
      <c r="AO33" s="43">
        <v>5</v>
      </c>
      <c r="AP33" s="39">
        <f t="shared" ref="AP33:AP36" si="136">(AO33/12*5*$D33*$G33*$H33*$L33*AP$9)+(AO33/12*4*$E33*$G33*$I33*$L33*AP$10)+(AO33/12*3*$F33*$G33*$I33*$L33*AP$10)</f>
        <v>324668.71122</v>
      </c>
      <c r="AQ33" s="39"/>
      <c r="AR33" s="39">
        <f t="shared" ref="AR33:AR36" si="137">(AQ33/12*5*$D33*$G33*$H33*$L33*AR$9)+(AQ33/12*4*$E33*$G33*$I33*$L33*AR$10)+(AQ33/12*3*$F33*$G33*$I33*$L33*AR$10)</f>
        <v>0</v>
      </c>
      <c r="AS33" s="39">
        <v>11</v>
      </c>
      <c r="AT33" s="39">
        <f t="shared" ref="AT33:AT36" si="138">(AS33/12*5*$D33*$G33*$H33*$L33*AT$9)+(AS33/12*4*$E33*$G33*$I33*$L33*AT$10)+(AS33/12*3*$F33*$G33*$I33*$L33*AT$11)</f>
        <v>714271.16468399996</v>
      </c>
      <c r="AU33" s="39">
        <v>0</v>
      </c>
      <c r="AV33" s="39">
        <f t="shared" ref="AV33:AV36" si="139">(AU33/12*5*$D33*$G33*$H33*$L33*AV$9)+(AU33/12*4*$E33*$G33*$I33*$L33*AV$10)+(AU33/12*3*$F33*$G33*$I33*$L33*AV$10)</f>
        <v>0</v>
      </c>
      <c r="AW33" s="39"/>
      <c r="AX33" s="39">
        <f t="shared" ref="AX33:AX36" si="140">(AW33/12*5*$D33*$G33*$H33*$K33*AX$9)+(AW33/12*4*$E33*$G33*$I33*$K33*AX$10)+(AW33/12*3*$F33*$G33*$I33*$K33*AX$10)</f>
        <v>0</v>
      </c>
      <c r="AY33" s="39"/>
      <c r="AZ33" s="39">
        <f t="shared" ref="AZ33:AZ36" si="141">(AY33/12*5*$D33*$G33*$H33*$K33*AZ$9)+(AY33/12*4*$E33*$G33*$I33*$K33*AZ$10)+(AY33/12*3*$F33*$G33*$I33*$K33*AZ$10)</f>
        <v>0</v>
      </c>
      <c r="BA33" s="39">
        <v>8</v>
      </c>
      <c r="BB33" s="39">
        <f t="shared" ref="BB33:BB36" si="142">(BA33/12*5*$D33*$G33*$H33*$L33*BB$9)+(BA33/12*4*$E33*$G33*$I33*$L33*BB$10)+(BA33/12*3*$F33*$G33*$I33*$L33*BB$10)</f>
        <v>505286.56751999987</v>
      </c>
      <c r="BC33" s="39">
        <v>0</v>
      </c>
      <c r="BD33" s="39">
        <f t="shared" ref="BD33:BD36" si="143">(BC33/12*5*$D33*$G33*$H33*$K33*BD$9)+(BC33/12*4*$E33*$G33*$I33*$K33*BD$10)+(BC33/12*3*$F33*$G33*$I33*$K33*BD$10)</f>
        <v>0</v>
      </c>
      <c r="BE33" s="39">
        <v>0</v>
      </c>
      <c r="BF33" s="39">
        <f t="shared" ref="BF33:BF36" si="144">(BE33/12*5*$D33*$G33*$H33*$K33*BF$9)+(BE33/12*4*$E33*$G33*$I33*$K33*BF$10)+(BE33/12*3*$F33*$G33*$I33*$K33*BF$10)</f>
        <v>0</v>
      </c>
      <c r="BG33" s="39">
        <v>0</v>
      </c>
      <c r="BH33" s="39">
        <f t="shared" ref="BH33:BH36" si="145">(BG33/12*5*$D33*$G33*$H33*$K33*BH$9)+(BG33/12*4*$E33*$G33*$I33*$K33*BH$10)+(BG33/12*3*$F33*$G33*$I33*$K33*BH$10)</f>
        <v>0</v>
      </c>
      <c r="BI33" s="39">
        <v>0</v>
      </c>
      <c r="BJ33" s="39">
        <f t="shared" ref="BJ33:BJ36" si="146">(BI33/12*5*$D33*$G33*$H33*$L33*BJ$9)+(BI33/12*4*$E33*$G33*$I33*$L33*BJ$10)+(BI33/12*3*$F33*$G33*$I33*$L33*BJ$10)</f>
        <v>0</v>
      </c>
      <c r="BK33" s="39">
        <v>10</v>
      </c>
      <c r="BL33" s="39">
        <f t="shared" ref="BL33:BL36" si="147">(BK33/12*5*$D33*$G33*$H33*$K33*BL$9)+(BK33/12*4*$E33*$G33*$I33*$K33*BL$10)+(BK33/12*3*$F33*$G33*$I33*$K33*BL$10)</f>
        <v>565567.11172499997</v>
      </c>
      <c r="BM33" s="39">
        <v>119</v>
      </c>
      <c r="BN33" s="39">
        <f t="shared" ref="BN33:BN36" si="148">(BM33/12*5*$D33*$G33*$H33*$K33*BN$9)+(BM33/12*4*$E33*$G33*$I33*$K33*BN$10)+(BM33/12*3*$F33*$G33*$I33*$K33*BN$11)</f>
        <v>6439262.7725299988</v>
      </c>
      <c r="BO33" s="49">
        <v>6</v>
      </c>
      <c r="BP33" s="39">
        <f t="shared" ref="BP33:BP36" si="149">(BO33/12*5*$D33*$G33*$H33*$L33*BP$9)+(BO33/12*4*$E33*$G33*$I33*$L33*BP$10)+(BO33/12*3*$F33*$G33*$I33*$L33*BP$10)</f>
        <v>346591.03751999995</v>
      </c>
      <c r="BQ33" s="39">
        <v>1</v>
      </c>
      <c r="BR33" s="39">
        <f t="shared" ref="BR33:BR36" si="150">(BQ33/12*5*$D33*$G33*$H33*$L33*BR$9)+(BQ33/12*4*$E33*$G33*$I33*$L33*BR$10)+(BQ33/12*3*$F33*$G33*$I33*$L33*BR$10)</f>
        <v>71730.379559999972</v>
      </c>
      <c r="BS33" s="39"/>
      <c r="BT33" s="39">
        <f t="shared" ref="BT33:BT36" si="151">(BS33/12*5*$D33*$G33*$H33*$K33*BT$9)+(BS33/12*4*$E33*$G33*$I33*$K33*BT$10)+(BS33/12*3*$F33*$G33*$I33*$K33*BT$10)</f>
        <v>0</v>
      </c>
      <c r="BU33" s="39">
        <v>1</v>
      </c>
      <c r="BV33" s="39">
        <f t="shared" ref="BV33:BV36" si="152">(BU33/12*5*$D33*$G33*$H33*$K33*BV$9)+(BU33/12*4*$E33*$G33*$I33*$K33*BV$10)+(BU33/12*3*$F33*$G33*$I33*$K33*BV$10)</f>
        <v>39885.476539999989</v>
      </c>
      <c r="BW33" s="39">
        <v>0</v>
      </c>
      <c r="BX33" s="39">
        <f t="shared" ref="BX33:BX36" si="153">(BW33/12*5*$D33*$G33*$H33*$L33*BX$9)+(BW33/12*4*$E33*$G33*$I33*$L33*BX$10)+(BW33/12*3*$F33*$G33*$I33*$L33*BX$10)</f>
        <v>0</v>
      </c>
      <c r="BY33" s="39"/>
      <c r="BZ33" s="39">
        <f t="shared" ref="BZ33:BZ36" si="154">(BY33/12*5*$D33*$G33*$H33*$L33*BZ$9)+(BY33/12*4*$E33*$G33*$I33*$L33*BZ$10)+(BY33/12*3*$F33*$G33*$I33*$L33*BZ$10)</f>
        <v>0</v>
      </c>
      <c r="CA33" s="39"/>
      <c r="CB33" s="39">
        <f t="shared" ref="CB33:CB36" si="155">(CA33/12*5*$D33*$G33*$H33*$K33*CB$9)+(CA33/12*4*$E33*$G33*$I33*$K33*CB$10)+(CA33/12*3*$F33*$G33*$I33*$K33*CB$10)</f>
        <v>0</v>
      </c>
      <c r="CC33" s="39"/>
      <c r="CD33" s="39">
        <f t="shared" ref="CD33:CD36" si="156">(CC33/12*5*$D33*$G33*$H33*$L33*CD$9)+(CC33/12*4*$E33*$G33*$I33*$L33*CD$10)+(CC33/12*3*$F33*$G33*$I33*$L33*CD$10)</f>
        <v>0</v>
      </c>
      <c r="CE33" s="39">
        <v>0</v>
      </c>
      <c r="CF33" s="39">
        <f t="shared" ref="CF33:CF36" si="157">(CE33/12*5*$D33*$G33*$H33*$K33*CF$9)+(CE33/12*4*$E33*$G33*$I33*$K33*CF$10)+(CE33/12*3*$F33*$G33*$I33*$K33*CF$10)</f>
        <v>0</v>
      </c>
      <c r="CG33" s="39"/>
      <c r="CH33" s="39">
        <f t="shared" ref="CH33:CH36" si="158">(CG33/12*5*$D33*$G33*$H33*$K33*CH$9)+(CG33/12*4*$E33*$G33*$I33*$K33*CH$10)+(CG33/12*3*$F33*$G33*$I33*$K33*CH$10)</f>
        <v>0</v>
      </c>
      <c r="CI33" s="39">
        <v>1</v>
      </c>
      <c r="CJ33" s="39">
        <f t="shared" ref="CJ33:CJ36" si="159">(CI33/12*5*$D33*$G33*$H33*$K33*CJ$9)+(CI33/12*4*$E33*$G33*$I33*$K33*CJ$10)+(CI33/12*3*$F33*$G33*$I33*$K33*CJ$10)</f>
        <v>39885.476539999989</v>
      </c>
      <c r="CK33" s="39"/>
      <c r="CL33" s="39">
        <f t="shared" ref="CL33:CL36" si="160">(CK33/12*5*$D33*$G33*$H33*$K33*CL$9)+(CK33/12*4*$E33*$G33*$I33*$K33*CL$10)+(CK33/12*3*$F33*$G33*$I33*$K33*CL$10)</f>
        <v>0</v>
      </c>
      <c r="CM33" s="39">
        <v>4</v>
      </c>
      <c r="CN33" s="39">
        <f t="shared" ref="CN33:CN36" si="161">(CM33/12*5*$D33*$G33*$H33*$L33*CN$9)+(CM33/12*4*$E33*$G33*$I33*$L33*CN$10)+(CM33/12*3*$F33*$G33*$I33*$L33*CN$10)</f>
        <v>257481.95113199996</v>
      </c>
      <c r="CO33" s="39">
        <v>1</v>
      </c>
      <c r="CP33" s="39">
        <f t="shared" ref="CP33:CP36" si="162">(CO33/12*5*$D33*$G33*$H33*$L33*CP$9)+(CO33/12*4*$E33*$G33*$I33*$L33*CP$10)+(CO33/12*3*$F33*$G33*$I33*$L33*CP$10)</f>
        <v>74001.301478999987</v>
      </c>
      <c r="CQ33" s="44"/>
      <c r="CR33" s="39">
        <f t="shared" ref="CR33:CR36" si="163">(CQ33/12*5*$D33*$G33*$H33*$K33*CR$9)+(CQ33/12*4*$E33*$G33*$I33*$K33*CR$10)+(CQ33/12*3*$F33*$G33*$I33*$K33*CR$10)</f>
        <v>0</v>
      </c>
      <c r="CS33" s="51"/>
      <c r="CT33" s="39">
        <f t="shared" ref="CT33:CT36" si="164">(CS33/12*5*$D33*$G33*$H33*$L33*CT$9)+(CS33/12*4*$E33*$G33*$I33*$L33*CT$10)+(CS33/12*3*$F33*$G33*$I33*$L33*CT$10)</f>
        <v>0</v>
      </c>
      <c r="CU33" s="39"/>
      <c r="CV33" s="39">
        <f t="shared" ref="CV33:CV36" si="165">(CU33/12*5*$D33*$G33*$H33*$L33*CV$9)+(CU33/12*4*$E33*$G33*$I33*$L33*CV$10)+(CU33/12*3*$F33*$G33*$I33*$L33*CV$10)</f>
        <v>0</v>
      </c>
      <c r="CW33" s="39">
        <v>3</v>
      </c>
      <c r="CX33" s="39">
        <f t="shared" ref="CX33:CX36" si="166">(CW33/12*5*$D33*$G33*$H33*$L33*CX$9)+(CW33/12*4*$E33*$G33*$I33*$L33*CX$10)+(CW33/12*3*$F33*$G33*$I33*$L33*CX$10)</f>
        <v>217385.17649099996</v>
      </c>
      <c r="CY33" s="39"/>
      <c r="CZ33" s="39">
        <f t="shared" ref="CZ33:CZ36" si="167">(CY33/12*5*$D33*$G33*$H33*$L33*CZ$9)+(CY33/12*4*$E33*$G33*$I33*$L33*CZ$10)+(CY33/12*3*$F33*$G33*$I33*$L33*CZ$10)</f>
        <v>0</v>
      </c>
      <c r="DA33" s="39">
        <v>3</v>
      </c>
      <c r="DB33" s="39">
        <f t="shared" ref="DB33:DB36" si="168">(DA33/12*5*$D33*$G33*$H33*$L33*DB$9)+(DA33/12*4*$E33*$G33*$I33*$L33*DB$10)+(DA33/12*3*$F33*$G33*$I33*$L33*DB$10)</f>
        <v>217385.17649099996</v>
      </c>
      <c r="DC33" s="39">
        <v>6</v>
      </c>
      <c r="DD33" s="39">
        <f t="shared" ref="DD33:DD36" si="169">(DC33/12*5*$D33*$G33*$H33*$K33*DD$9)+(DC33/12*4*$E33*$G33*$I33*$K33*DD$10)+(DC33/12*3*$F33*$G33*$I33*$K33*DD$10)</f>
        <v>358651.89779999992</v>
      </c>
      <c r="DE33" s="39">
        <v>3</v>
      </c>
      <c r="DF33" s="39">
        <f t="shared" ref="DF33:DF36" si="170">(DE33/12*5*$D33*$G33*$H33*$K33*DF$9)+(DE33/12*4*$E33*$G33*$I33*$K33*DF$10)+(DE33/12*3*$F33*$G33*$I33*$K33*DF$10)</f>
        <v>184667.98318499999</v>
      </c>
      <c r="DG33" s="39">
        <v>1</v>
      </c>
      <c r="DH33" s="39">
        <f t="shared" ref="DH33:DH36" si="171">(DG33/12*5*$D33*$G33*$H33*$L33*DH$9)+(DG33/12*4*$E33*$G33*$I33*$L33*DH$10)+(DG33/12*3*$F33*$G33*$I33*$L33*DH$10)</f>
        <v>80197.100549999974</v>
      </c>
      <c r="DI33" s="39">
        <v>3</v>
      </c>
      <c r="DJ33" s="39">
        <f t="shared" ref="DJ33:DJ36" si="172">(DI33/12*5*$D33*$G33*$H33*$L33*DJ$9)+(DI33/12*4*$E33*$G33*$I33*$L33*DJ$10)+(DI33/12*3*$F33*$G33*$I33*$L33*DJ$10)</f>
        <v>233349.45857999998</v>
      </c>
      <c r="DK33" s="39">
        <v>6</v>
      </c>
      <c r="DL33" s="39">
        <f t="shared" ref="DL33:DL36" si="173">(DK33/12*5*$D33*$G33*$H33*$M33*DL$9)+(DK33/12*4*$E33*$G33*$I33*$M33*DL$10)+(DK33/12*3*$F33*$G33*$I33*$M33*DL$10)</f>
        <v>638712.62223749992</v>
      </c>
      <c r="DM33" s="39"/>
      <c r="DN33" s="39">
        <f t="shared" ref="DN33:DN42" si="174">(DM33/12*5*$D33*$G33*$H33*$N33*DN$9)+(DM33/12*4*$E33*$G33*$I33*$N33*DN$10)+(DM33/12*3*$F33*$G33*$I33*$N33*DN$10)</f>
        <v>0</v>
      </c>
      <c r="DO33" s="39"/>
      <c r="DP33" s="39">
        <f t="shared" si="57"/>
        <v>0</v>
      </c>
      <c r="DQ33" s="39">
        <f t="shared" si="122"/>
        <v>303</v>
      </c>
      <c r="DR33" s="39">
        <f t="shared" si="122"/>
        <v>17527910.144959498</v>
      </c>
    </row>
    <row r="34" spans="1:122" ht="15.75" customHeight="1" x14ac:dyDescent="0.25">
      <c r="A34" s="46"/>
      <c r="B34" s="47">
        <v>19</v>
      </c>
      <c r="C34" s="33" t="s">
        <v>165</v>
      </c>
      <c r="D34" s="34">
        <f t="shared" si="60"/>
        <v>19063</v>
      </c>
      <c r="E34" s="35">
        <v>18530</v>
      </c>
      <c r="F34" s="35">
        <v>18715</v>
      </c>
      <c r="G34" s="48">
        <v>0.86</v>
      </c>
      <c r="H34" s="37">
        <v>1</v>
      </c>
      <c r="I34" s="37">
        <v>1</v>
      </c>
      <c r="J34" s="38"/>
      <c r="K34" s="34">
        <v>1.4</v>
      </c>
      <c r="L34" s="34">
        <v>1.68</v>
      </c>
      <c r="M34" s="34">
        <v>2.23</v>
      </c>
      <c r="N34" s="34">
        <v>2.57</v>
      </c>
      <c r="O34" s="39">
        <v>36</v>
      </c>
      <c r="P34" s="39">
        <f t="shared" si="123"/>
        <v>865289.4558</v>
      </c>
      <c r="Q34" s="39">
        <v>15</v>
      </c>
      <c r="R34" s="39">
        <f t="shared" si="124"/>
        <v>360537.27324999997</v>
      </c>
      <c r="S34" s="39">
        <v>0</v>
      </c>
      <c r="T34" s="39">
        <f t="shared" si="125"/>
        <v>0</v>
      </c>
      <c r="U34" s="39"/>
      <c r="V34" s="39">
        <f t="shared" si="126"/>
        <v>0</v>
      </c>
      <c r="W34" s="39">
        <v>0</v>
      </c>
      <c r="X34" s="39">
        <f t="shared" si="127"/>
        <v>0</v>
      </c>
      <c r="Y34" s="39">
        <v>29</v>
      </c>
      <c r="Z34" s="39">
        <f t="shared" si="128"/>
        <v>697038.72828333324</v>
      </c>
      <c r="AA34" s="39">
        <v>0</v>
      </c>
      <c r="AB34" s="39">
        <f t="shared" si="129"/>
        <v>0</v>
      </c>
      <c r="AC34" s="39">
        <v>0</v>
      </c>
      <c r="AD34" s="39">
        <f t="shared" si="130"/>
        <v>0</v>
      </c>
      <c r="AE34" s="39">
        <v>0</v>
      </c>
      <c r="AF34" s="39">
        <f t="shared" si="131"/>
        <v>0</v>
      </c>
      <c r="AG34" s="39">
        <v>9</v>
      </c>
      <c r="AH34" s="39">
        <f t="shared" si="132"/>
        <v>216322.36395</v>
      </c>
      <c r="AI34" s="39"/>
      <c r="AJ34" s="39">
        <f t="shared" si="133"/>
        <v>0</v>
      </c>
      <c r="AK34" s="39"/>
      <c r="AL34" s="39">
        <f t="shared" si="134"/>
        <v>0</v>
      </c>
      <c r="AM34" s="42">
        <v>0</v>
      </c>
      <c r="AN34" s="39">
        <f t="shared" si="135"/>
        <v>0</v>
      </c>
      <c r="AO34" s="43">
        <v>12</v>
      </c>
      <c r="AP34" s="39">
        <f t="shared" si="136"/>
        <v>333391.15420799999</v>
      </c>
      <c r="AQ34" s="39">
        <v>14</v>
      </c>
      <c r="AR34" s="39">
        <f t="shared" si="137"/>
        <v>343820.51284000004</v>
      </c>
      <c r="AS34" s="39">
        <v>15</v>
      </c>
      <c r="AT34" s="39">
        <f t="shared" si="138"/>
        <v>416738.94276000001</v>
      </c>
      <c r="AU34" s="39">
        <v>0</v>
      </c>
      <c r="AV34" s="39">
        <f t="shared" si="139"/>
        <v>0</v>
      </c>
      <c r="AW34" s="39"/>
      <c r="AX34" s="39">
        <f t="shared" si="140"/>
        <v>0</v>
      </c>
      <c r="AY34" s="39"/>
      <c r="AZ34" s="39">
        <f t="shared" si="141"/>
        <v>0</v>
      </c>
      <c r="BA34" s="39">
        <v>5</v>
      </c>
      <c r="BB34" s="39">
        <f t="shared" si="142"/>
        <v>135120.1642</v>
      </c>
      <c r="BC34" s="39">
        <v>0</v>
      </c>
      <c r="BD34" s="39">
        <f t="shared" si="143"/>
        <v>0</v>
      </c>
      <c r="BE34" s="39">
        <v>0</v>
      </c>
      <c r="BF34" s="39">
        <f t="shared" si="144"/>
        <v>0</v>
      </c>
      <c r="BG34" s="39">
        <v>0</v>
      </c>
      <c r="BH34" s="39">
        <f t="shared" si="145"/>
        <v>0</v>
      </c>
      <c r="BI34" s="39">
        <v>0</v>
      </c>
      <c r="BJ34" s="39">
        <f t="shared" si="146"/>
        <v>0</v>
      </c>
      <c r="BK34" s="39">
        <v>30</v>
      </c>
      <c r="BL34" s="39">
        <f t="shared" si="147"/>
        <v>725951.81504999986</v>
      </c>
      <c r="BM34" s="39">
        <v>27</v>
      </c>
      <c r="BN34" s="39">
        <f t="shared" si="148"/>
        <v>625108.41414000001</v>
      </c>
      <c r="BO34" s="49">
        <v>3</v>
      </c>
      <c r="BP34" s="39">
        <f t="shared" si="149"/>
        <v>74146.341359999991</v>
      </c>
      <c r="BQ34" s="39">
        <v>1</v>
      </c>
      <c r="BR34" s="39">
        <f t="shared" si="150"/>
        <v>30690.610159999997</v>
      </c>
      <c r="BS34" s="39">
        <v>190</v>
      </c>
      <c r="BT34" s="39">
        <f t="shared" si="151"/>
        <v>3913279.1273333333</v>
      </c>
      <c r="BU34" s="39">
        <v>2</v>
      </c>
      <c r="BV34" s="39">
        <f t="shared" si="152"/>
        <v>34130.855546666666</v>
      </c>
      <c r="BW34" s="39">
        <v>0</v>
      </c>
      <c r="BX34" s="39">
        <f t="shared" si="153"/>
        <v>0</v>
      </c>
      <c r="BY34" s="39"/>
      <c r="BZ34" s="39">
        <f t="shared" si="154"/>
        <v>0</v>
      </c>
      <c r="CA34" s="39">
        <v>0</v>
      </c>
      <c r="CB34" s="39">
        <f t="shared" si="155"/>
        <v>0</v>
      </c>
      <c r="CC34" s="39">
        <v>4</v>
      </c>
      <c r="CD34" s="39">
        <f t="shared" si="156"/>
        <v>98861.788480000003</v>
      </c>
      <c r="CE34" s="39">
        <v>0</v>
      </c>
      <c r="CF34" s="39">
        <f t="shared" si="157"/>
        <v>0</v>
      </c>
      <c r="CG34" s="39"/>
      <c r="CH34" s="39">
        <f t="shared" si="158"/>
        <v>0</v>
      </c>
      <c r="CI34" s="39">
        <v>9</v>
      </c>
      <c r="CJ34" s="39">
        <f t="shared" si="159"/>
        <v>153588.84995999999</v>
      </c>
      <c r="CK34" s="39">
        <v>2</v>
      </c>
      <c r="CL34" s="39">
        <f t="shared" si="160"/>
        <v>45040.054733333323</v>
      </c>
      <c r="CM34" s="39">
        <v>17</v>
      </c>
      <c r="CN34" s="39">
        <f t="shared" si="161"/>
        <v>468207.22954600002</v>
      </c>
      <c r="CO34" s="39">
        <v>13</v>
      </c>
      <c r="CP34" s="39">
        <f t="shared" si="162"/>
        <v>411609.22912199993</v>
      </c>
      <c r="CQ34" s="44">
        <v>6</v>
      </c>
      <c r="CR34" s="39">
        <f t="shared" si="163"/>
        <v>153453.05079999997</v>
      </c>
      <c r="CS34" s="51">
        <v>4</v>
      </c>
      <c r="CT34" s="39">
        <f t="shared" si="164"/>
        <v>123784.57884799999</v>
      </c>
      <c r="CU34" s="39">
        <v>5</v>
      </c>
      <c r="CV34" s="39">
        <f t="shared" si="165"/>
        <v>134498.48482000001</v>
      </c>
      <c r="CW34" s="39">
        <v>5</v>
      </c>
      <c r="CX34" s="39">
        <f t="shared" si="166"/>
        <v>155017.62171000001</v>
      </c>
      <c r="CY34" s="39">
        <v>3</v>
      </c>
      <c r="CZ34" s="39">
        <f t="shared" si="167"/>
        <v>92838.434135999996</v>
      </c>
      <c r="DA34" s="39">
        <v>13</v>
      </c>
      <c r="DB34" s="39">
        <f t="shared" si="168"/>
        <v>403045.8164459999</v>
      </c>
      <c r="DC34" s="39">
        <v>8</v>
      </c>
      <c r="DD34" s="39">
        <f t="shared" si="169"/>
        <v>204604.06773333327</v>
      </c>
      <c r="DE34" s="39">
        <v>3</v>
      </c>
      <c r="DF34" s="39">
        <f t="shared" si="170"/>
        <v>79012.17190999999</v>
      </c>
      <c r="DG34" s="39"/>
      <c r="DH34" s="39">
        <f t="shared" si="171"/>
        <v>0</v>
      </c>
      <c r="DI34" s="39">
        <v>4</v>
      </c>
      <c r="DJ34" s="39">
        <f t="shared" si="172"/>
        <v>133121.41583999997</v>
      </c>
      <c r="DK34" s="39">
        <v>2</v>
      </c>
      <c r="DL34" s="39">
        <f t="shared" si="173"/>
        <v>91093.342474999998</v>
      </c>
      <c r="DM34" s="39">
        <v>9</v>
      </c>
      <c r="DN34" s="39">
        <f t="shared" si="174"/>
        <v>443083.79457749997</v>
      </c>
      <c r="DO34" s="39"/>
      <c r="DP34" s="39">
        <f t="shared" si="57"/>
        <v>0</v>
      </c>
      <c r="DQ34" s="39">
        <f t="shared" si="122"/>
        <v>495</v>
      </c>
      <c r="DR34" s="39">
        <f t="shared" si="122"/>
        <v>11962425.690018499</v>
      </c>
    </row>
    <row r="35" spans="1:122" ht="15.75" customHeight="1" x14ac:dyDescent="0.25">
      <c r="A35" s="46"/>
      <c r="B35" s="47">
        <v>20</v>
      </c>
      <c r="C35" s="33" t="s">
        <v>166</v>
      </c>
      <c r="D35" s="34">
        <f t="shared" si="60"/>
        <v>19063</v>
      </c>
      <c r="E35" s="35">
        <v>18530</v>
      </c>
      <c r="F35" s="35">
        <v>18715</v>
      </c>
      <c r="G35" s="48">
        <v>1.21</v>
      </c>
      <c r="H35" s="37">
        <v>1</v>
      </c>
      <c r="I35" s="37">
        <v>1</v>
      </c>
      <c r="J35" s="38"/>
      <c r="K35" s="34">
        <v>1.4</v>
      </c>
      <c r="L35" s="34">
        <v>1.68</v>
      </c>
      <c r="M35" s="34">
        <v>2.23</v>
      </c>
      <c r="N35" s="34">
        <v>2.57</v>
      </c>
      <c r="O35" s="39">
        <v>134</v>
      </c>
      <c r="P35" s="39">
        <f t="shared" si="123"/>
        <v>4531590.1926166657</v>
      </c>
      <c r="Q35" s="39">
        <v>2</v>
      </c>
      <c r="R35" s="39">
        <f t="shared" si="124"/>
        <v>67635.674516666651</v>
      </c>
      <c r="S35" s="39"/>
      <c r="T35" s="39">
        <f t="shared" si="125"/>
        <v>0</v>
      </c>
      <c r="U35" s="39"/>
      <c r="V35" s="39">
        <f t="shared" si="126"/>
        <v>0</v>
      </c>
      <c r="W35" s="39"/>
      <c r="X35" s="39">
        <f t="shared" si="127"/>
        <v>0</v>
      </c>
      <c r="Y35" s="39">
        <v>14</v>
      </c>
      <c r="Z35" s="39">
        <f t="shared" si="128"/>
        <v>473449.72161666665</v>
      </c>
      <c r="AA35" s="39"/>
      <c r="AB35" s="39">
        <f t="shared" si="129"/>
        <v>0</v>
      </c>
      <c r="AC35" s="39"/>
      <c r="AD35" s="39">
        <f t="shared" si="130"/>
        <v>0</v>
      </c>
      <c r="AE35" s="39">
        <v>0</v>
      </c>
      <c r="AF35" s="39">
        <f t="shared" si="131"/>
        <v>0</v>
      </c>
      <c r="AG35" s="39">
        <v>6</v>
      </c>
      <c r="AH35" s="39">
        <f t="shared" si="132"/>
        <v>202907.02354999998</v>
      </c>
      <c r="AI35" s="39"/>
      <c r="AJ35" s="39">
        <f t="shared" si="133"/>
        <v>0</v>
      </c>
      <c r="AK35" s="39"/>
      <c r="AL35" s="39">
        <f t="shared" si="134"/>
        <v>0</v>
      </c>
      <c r="AM35" s="42">
        <v>0</v>
      </c>
      <c r="AN35" s="39">
        <f t="shared" si="135"/>
        <v>0</v>
      </c>
      <c r="AO35" s="43">
        <v>51</v>
      </c>
      <c r="AP35" s="39">
        <f t="shared" si="136"/>
        <v>1993562.802924</v>
      </c>
      <c r="AQ35" s="39">
        <v>12</v>
      </c>
      <c r="AR35" s="39">
        <f t="shared" si="137"/>
        <v>414640.68491999997</v>
      </c>
      <c r="AS35" s="39">
        <v>34</v>
      </c>
      <c r="AT35" s="39">
        <f t="shared" si="138"/>
        <v>1329041.8686160001</v>
      </c>
      <c r="AU35" s="39"/>
      <c r="AV35" s="39">
        <f t="shared" si="139"/>
        <v>0</v>
      </c>
      <c r="AW35" s="39"/>
      <c r="AX35" s="39">
        <f t="shared" si="140"/>
        <v>0</v>
      </c>
      <c r="AY35" s="39"/>
      <c r="AZ35" s="39">
        <f t="shared" si="141"/>
        <v>0</v>
      </c>
      <c r="BA35" s="39">
        <v>8</v>
      </c>
      <c r="BB35" s="39">
        <f t="shared" si="142"/>
        <v>304177.48591999995</v>
      </c>
      <c r="BC35" s="39"/>
      <c r="BD35" s="39">
        <f t="shared" si="143"/>
        <v>0</v>
      </c>
      <c r="BE35" s="39"/>
      <c r="BF35" s="39">
        <f t="shared" si="144"/>
        <v>0</v>
      </c>
      <c r="BG35" s="39"/>
      <c r="BH35" s="39">
        <f t="shared" si="145"/>
        <v>0</v>
      </c>
      <c r="BI35" s="39"/>
      <c r="BJ35" s="39">
        <f t="shared" si="146"/>
        <v>0</v>
      </c>
      <c r="BK35" s="39">
        <v>45</v>
      </c>
      <c r="BL35" s="39">
        <f t="shared" si="147"/>
        <v>1532095.9817625</v>
      </c>
      <c r="BM35" s="39">
        <v>129</v>
      </c>
      <c r="BN35" s="39">
        <f t="shared" si="148"/>
        <v>4202117.6728300005</v>
      </c>
      <c r="BO35" s="49">
        <v>3</v>
      </c>
      <c r="BP35" s="39">
        <f t="shared" si="149"/>
        <v>104322.17796</v>
      </c>
      <c r="BQ35" s="39"/>
      <c r="BR35" s="39">
        <f t="shared" si="150"/>
        <v>0</v>
      </c>
      <c r="BS35" s="39"/>
      <c r="BT35" s="39">
        <f t="shared" si="151"/>
        <v>0</v>
      </c>
      <c r="BU35" s="39">
        <v>10</v>
      </c>
      <c r="BV35" s="39">
        <f t="shared" si="152"/>
        <v>240106.60006666667</v>
      </c>
      <c r="BW35" s="39"/>
      <c r="BX35" s="39">
        <f t="shared" si="153"/>
        <v>0</v>
      </c>
      <c r="BY35" s="39"/>
      <c r="BZ35" s="39">
        <f t="shared" si="154"/>
        <v>0</v>
      </c>
      <c r="CA35" s="39"/>
      <c r="CB35" s="39">
        <f t="shared" si="155"/>
        <v>0</v>
      </c>
      <c r="CC35" s="39">
        <v>5</v>
      </c>
      <c r="CD35" s="39">
        <f t="shared" si="156"/>
        <v>173870.2966</v>
      </c>
      <c r="CE35" s="39"/>
      <c r="CF35" s="39">
        <f t="shared" si="157"/>
        <v>0</v>
      </c>
      <c r="CG35" s="39">
        <v>3</v>
      </c>
      <c r="CH35" s="39">
        <f t="shared" si="158"/>
        <v>72031.980019999988</v>
      </c>
      <c r="CI35" s="39">
        <v>4</v>
      </c>
      <c r="CJ35" s="39">
        <f t="shared" si="159"/>
        <v>96042.640026666661</v>
      </c>
      <c r="CK35" s="39">
        <v>9</v>
      </c>
      <c r="CL35" s="39">
        <f t="shared" si="160"/>
        <v>285166.39304999996</v>
      </c>
      <c r="CM35" s="39">
        <v>50</v>
      </c>
      <c r="CN35" s="39">
        <f t="shared" si="161"/>
        <v>1937519.6571500001</v>
      </c>
      <c r="CO35" s="39">
        <v>48</v>
      </c>
      <c r="CP35" s="39">
        <f t="shared" si="162"/>
        <v>2138306.263632</v>
      </c>
      <c r="CQ35" s="44">
        <v>2</v>
      </c>
      <c r="CR35" s="39">
        <f t="shared" si="163"/>
        <v>71968.291266666653</v>
      </c>
      <c r="CS35" s="51">
        <v>10</v>
      </c>
      <c r="CT35" s="39">
        <f t="shared" si="164"/>
        <v>435405.05932000006</v>
      </c>
      <c r="CU35" s="39"/>
      <c r="CV35" s="39">
        <f t="shared" si="165"/>
        <v>0</v>
      </c>
      <c r="CW35" s="39">
        <v>7</v>
      </c>
      <c r="CX35" s="39">
        <f t="shared" si="166"/>
        <v>305348.66415899998</v>
      </c>
      <c r="CY35" s="39">
        <v>4</v>
      </c>
      <c r="CZ35" s="39">
        <f t="shared" si="167"/>
        <v>174162.023728</v>
      </c>
      <c r="DA35" s="39">
        <v>8</v>
      </c>
      <c r="DB35" s="39">
        <f t="shared" si="168"/>
        <v>348969.90189599991</v>
      </c>
      <c r="DC35" s="39">
        <v>13</v>
      </c>
      <c r="DD35" s="39">
        <f t="shared" si="169"/>
        <v>467793.89323333319</v>
      </c>
      <c r="DE35" s="39">
        <v>3</v>
      </c>
      <c r="DF35" s="39">
        <f t="shared" si="170"/>
        <v>111168.28838499999</v>
      </c>
      <c r="DG35" s="39"/>
      <c r="DH35" s="39">
        <f t="shared" si="171"/>
        <v>0</v>
      </c>
      <c r="DI35" s="39">
        <v>8</v>
      </c>
      <c r="DJ35" s="39">
        <f t="shared" si="172"/>
        <v>374597.47247999994</v>
      </c>
      <c r="DK35" s="39">
        <v>1</v>
      </c>
      <c r="DL35" s="39">
        <f t="shared" si="173"/>
        <v>64083.107206249988</v>
      </c>
      <c r="DM35" s="39">
        <v>3</v>
      </c>
      <c r="DN35" s="39">
        <f t="shared" si="174"/>
        <v>207802.86489874998</v>
      </c>
      <c r="DO35" s="39"/>
      <c r="DP35" s="39">
        <f t="shared" si="57"/>
        <v>0</v>
      </c>
      <c r="DQ35" s="39">
        <f t="shared" si="122"/>
        <v>626</v>
      </c>
      <c r="DR35" s="39">
        <f t="shared" si="122"/>
        <v>22659884.68435083</v>
      </c>
    </row>
    <row r="36" spans="1:122" ht="20.25" customHeight="1" x14ac:dyDescent="0.25">
      <c r="A36" s="46"/>
      <c r="B36" s="47">
        <v>21</v>
      </c>
      <c r="C36" s="33" t="s">
        <v>167</v>
      </c>
      <c r="D36" s="34">
        <f t="shared" si="60"/>
        <v>19063</v>
      </c>
      <c r="E36" s="35">
        <v>18530</v>
      </c>
      <c r="F36" s="35">
        <v>18715</v>
      </c>
      <c r="G36" s="48">
        <v>0.93</v>
      </c>
      <c r="H36" s="37">
        <v>1</v>
      </c>
      <c r="I36" s="37">
        <v>1</v>
      </c>
      <c r="J36" s="38"/>
      <c r="K36" s="34">
        <v>1.4</v>
      </c>
      <c r="L36" s="34">
        <v>1.68</v>
      </c>
      <c r="M36" s="34">
        <v>2.23</v>
      </c>
      <c r="N36" s="34">
        <v>2.57</v>
      </c>
      <c r="O36" s="39">
        <v>464</v>
      </c>
      <c r="P36" s="39">
        <f t="shared" si="123"/>
        <v>12060391.0196</v>
      </c>
      <c r="Q36" s="39">
        <v>127</v>
      </c>
      <c r="R36" s="39">
        <f t="shared" si="124"/>
        <v>3301012.1971749999</v>
      </c>
      <c r="S36" s="39"/>
      <c r="T36" s="39">
        <f t="shared" si="125"/>
        <v>0</v>
      </c>
      <c r="U36" s="39"/>
      <c r="V36" s="39">
        <f t="shared" si="126"/>
        <v>0</v>
      </c>
      <c r="W36" s="39"/>
      <c r="X36" s="39">
        <f t="shared" si="127"/>
        <v>0</v>
      </c>
      <c r="Y36" s="39">
        <v>130</v>
      </c>
      <c r="Z36" s="39">
        <f t="shared" si="128"/>
        <v>3378988.8632500004</v>
      </c>
      <c r="AA36" s="39"/>
      <c r="AB36" s="39">
        <f t="shared" si="129"/>
        <v>0</v>
      </c>
      <c r="AC36" s="39"/>
      <c r="AD36" s="39">
        <f t="shared" si="130"/>
        <v>0</v>
      </c>
      <c r="AE36" s="39">
        <v>0</v>
      </c>
      <c r="AF36" s="39">
        <f t="shared" si="131"/>
        <v>0</v>
      </c>
      <c r="AG36" s="39"/>
      <c r="AH36" s="39">
        <f t="shared" si="132"/>
        <v>0</v>
      </c>
      <c r="AI36" s="39">
        <v>6</v>
      </c>
      <c r="AJ36" s="39">
        <f t="shared" si="133"/>
        <v>132787.82265000002</v>
      </c>
      <c r="AK36" s="39"/>
      <c r="AL36" s="39">
        <f t="shared" si="134"/>
        <v>0</v>
      </c>
      <c r="AM36" s="42">
        <v>0</v>
      </c>
      <c r="AN36" s="39">
        <f t="shared" si="135"/>
        <v>0</v>
      </c>
      <c r="AO36" s="43">
        <v>331</v>
      </c>
      <c r="AP36" s="39">
        <f t="shared" si="136"/>
        <v>9944554.1666520014</v>
      </c>
      <c r="AQ36" s="39">
        <v>46</v>
      </c>
      <c r="AR36" s="39">
        <f t="shared" si="137"/>
        <v>1221647.96838</v>
      </c>
      <c r="AS36" s="39">
        <v>380</v>
      </c>
      <c r="AT36" s="39">
        <f t="shared" si="138"/>
        <v>11416708.710960001</v>
      </c>
      <c r="AU36" s="39"/>
      <c r="AV36" s="39">
        <f t="shared" si="139"/>
        <v>0</v>
      </c>
      <c r="AW36" s="39"/>
      <c r="AX36" s="39">
        <f t="shared" si="140"/>
        <v>0</v>
      </c>
      <c r="AY36" s="39"/>
      <c r="AZ36" s="39">
        <f t="shared" si="141"/>
        <v>0</v>
      </c>
      <c r="BA36" s="39">
        <v>29</v>
      </c>
      <c r="BB36" s="39">
        <f t="shared" si="142"/>
        <v>847486.23917999992</v>
      </c>
      <c r="BC36" s="39"/>
      <c r="BD36" s="39">
        <f t="shared" si="143"/>
        <v>0</v>
      </c>
      <c r="BE36" s="39"/>
      <c r="BF36" s="39">
        <f t="shared" si="144"/>
        <v>0</v>
      </c>
      <c r="BG36" s="39"/>
      <c r="BH36" s="39">
        <f t="shared" si="145"/>
        <v>0</v>
      </c>
      <c r="BI36" s="39"/>
      <c r="BJ36" s="39">
        <f t="shared" si="146"/>
        <v>0</v>
      </c>
      <c r="BK36" s="39">
        <v>171</v>
      </c>
      <c r="BL36" s="39">
        <f t="shared" si="147"/>
        <v>4474733.2227675002</v>
      </c>
      <c r="BM36" s="39">
        <v>315</v>
      </c>
      <c r="BN36" s="39">
        <f t="shared" si="148"/>
        <v>7886542.2016499992</v>
      </c>
      <c r="BO36" s="49">
        <v>72</v>
      </c>
      <c r="BP36" s="39">
        <f t="shared" si="149"/>
        <v>1924356.2083200004</v>
      </c>
      <c r="BQ36" s="39"/>
      <c r="BR36" s="39">
        <f t="shared" si="150"/>
        <v>0</v>
      </c>
      <c r="BS36" s="39"/>
      <c r="BT36" s="39">
        <f t="shared" si="151"/>
        <v>0</v>
      </c>
      <c r="BU36" s="39">
        <v>8</v>
      </c>
      <c r="BV36" s="39">
        <f t="shared" si="152"/>
        <v>147635.79375999997</v>
      </c>
      <c r="BW36" s="39">
        <v>5</v>
      </c>
      <c r="BX36" s="39">
        <f t="shared" si="153"/>
        <v>133635.84780000002</v>
      </c>
      <c r="BY36" s="39"/>
      <c r="BZ36" s="39">
        <f t="shared" si="154"/>
        <v>0</v>
      </c>
      <c r="CA36" s="39"/>
      <c r="CB36" s="39">
        <f t="shared" si="155"/>
        <v>0</v>
      </c>
      <c r="CC36" s="39">
        <v>5</v>
      </c>
      <c r="CD36" s="39">
        <f t="shared" si="156"/>
        <v>133635.84780000002</v>
      </c>
      <c r="CE36" s="39"/>
      <c r="CF36" s="39">
        <f t="shared" si="157"/>
        <v>0</v>
      </c>
      <c r="CG36" s="39">
        <v>9</v>
      </c>
      <c r="CH36" s="39">
        <f t="shared" si="158"/>
        <v>166090.26798</v>
      </c>
      <c r="CI36" s="39">
        <v>30</v>
      </c>
      <c r="CJ36" s="39">
        <f t="shared" si="159"/>
        <v>553634.22659999994</v>
      </c>
      <c r="CK36" s="39">
        <v>60</v>
      </c>
      <c r="CL36" s="39">
        <f t="shared" si="160"/>
        <v>1461183.1709999999</v>
      </c>
      <c r="CM36" s="39">
        <v>77</v>
      </c>
      <c r="CN36" s="39">
        <f t="shared" si="161"/>
        <v>2293318.7214630004</v>
      </c>
      <c r="CO36" s="39">
        <v>67</v>
      </c>
      <c r="CP36" s="39">
        <f t="shared" si="162"/>
        <v>2294040.3458489999</v>
      </c>
      <c r="CQ36" s="44">
        <v>60</v>
      </c>
      <c r="CR36" s="39">
        <f t="shared" si="163"/>
        <v>1659434.1539999994</v>
      </c>
      <c r="CS36" s="51">
        <v>62</v>
      </c>
      <c r="CT36" s="39">
        <f t="shared" si="164"/>
        <v>2074831.0512720002</v>
      </c>
      <c r="CU36" s="39">
        <v>87</v>
      </c>
      <c r="CV36" s="39">
        <f t="shared" si="165"/>
        <v>2530761.0248340005</v>
      </c>
      <c r="CW36" s="39">
        <v>30</v>
      </c>
      <c r="CX36" s="39">
        <f t="shared" si="166"/>
        <v>1005812.01063</v>
      </c>
      <c r="CY36" s="39">
        <v>79</v>
      </c>
      <c r="CZ36" s="39">
        <f t="shared" si="167"/>
        <v>2643736.339524</v>
      </c>
      <c r="DA36" s="39">
        <v>100</v>
      </c>
      <c r="DB36" s="39">
        <f t="shared" si="168"/>
        <v>3352706.7021000003</v>
      </c>
      <c r="DC36" s="39">
        <v>65</v>
      </c>
      <c r="DD36" s="39">
        <f t="shared" si="169"/>
        <v>1797720.3334999999</v>
      </c>
      <c r="DE36" s="39">
        <v>48</v>
      </c>
      <c r="DF36" s="39">
        <f t="shared" si="170"/>
        <v>1367094.3232800001</v>
      </c>
      <c r="DG36" s="39">
        <v>25</v>
      </c>
      <c r="DH36" s="39">
        <f t="shared" si="171"/>
        <v>927653.02875000006</v>
      </c>
      <c r="DI36" s="39">
        <v>53</v>
      </c>
      <c r="DJ36" s="39">
        <f t="shared" si="172"/>
        <v>1907428.65894</v>
      </c>
      <c r="DK36" s="39">
        <v>23</v>
      </c>
      <c r="DL36" s="39">
        <f t="shared" si="173"/>
        <v>1132841.0439187502</v>
      </c>
      <c r="DM36" s="39">
        <v>15</v>
      </c>
      <c r="DN36" s="39">
        <f t="shared" si="174"/>
        <v>798581.25766874989</v>
      </c>
      <c r="DO36" s="39"/>
      <c r="DP36" s="39">
        <f t="shared" si="57"/>
        <v>0</v>
      </c>
      <c r="DQ36" s="39">
        <f t="shared" si="122"/>
        <v>2979</v>
      </c>
      <c r="DR36" s="39">
        <f t="shared" si="122"/>
        <v>84970982.771254003</v>
      </c>
    </row>
    <row r="37" spans="1:122" ht="15.75" customHeight="1" x14ac:dyDescent="0.25">
      <c r="A37" s="86">
        <v>5</v>
      </c>
      <c r="B37" s="100"/>
      <c r="C37" s="88" t="s">
        <v>168</v>
      </c>
      <c r="D37" s="95">
        <f t="shared" si="60"/>
        <v>19063</v>
      </c>
      <c r="E37" s="96">
        <v>18530</v>
      </c>
      <c r="F37" s="96">
        <v>18715</v>
      </c>
      <c r="G37" s="101">
        <v>1.37</v>
      </c>
      <c r="H37" s="97">
        <v>1</v>
      </c>
      <c r="I37" s="97">
        <v>1</v>
      </c>
      <c r="J37" s="98"/>
      <c r="K37" s="95">
        <v>1.4</v>
      </c>
      <c r="L37" s="95">
        <v>1.68</v>
      </c>
      <c r="M37" s="95">
        <v>2.23</v>
      </c>
      <c r="N37" s="95">
        <v>2.57</v>
      </c>
      <c r="O37" s="45">
        <f t="shared" ref="O37:BZ37" si="175">SUM(O38:O42)</f>
        <v>41</v>
      </c>
      <c r="P37" s="45">
        <f t="shared" si="175"/>
        <v>3276417.4064416676</v>
      </c>
      <c r="Q37" s="45">
        <f t="shared" si="175"/>
        <v>0</v>
      </c>
      <c r="R37" s="45">
        <f t="shared" si="175"/>
        <v>0</v>
      </c>
      <c r="S37" s="94">
        <v>0</v>
      </c>
      <c r="T37" s="94">
        <f t="shared" ref="T37" si="176">SUM(T38:T42)</f>
        <v>0</v>
      </c>
      <c r="U37" s="45">
        <f t="shared" si="175"/>
        <v>0</v>
      </c>
      <c r="V37" s="45">
        <f t="shared" si="175"/>
        <v>0</v>
      </c>
      <c r="W37" s="45">
        <f t="shared" si="175"/>
        <v>0</v>
      </c>
      <c r="X37" s="45">
        <f t="shared" si="175"/>
        <v>0</v>
      </c>
      <c r="Y37" s="45">
        <f t="shared" si="175"/>
        <v>97</v>
      </c>
      <c r="Z37" s="45">
        <f t="shared" si="175"/>
        <v>3030190.0128500005</v>
      </c>
      <c r="AA37" s="94">
        <f t="shared" si="175"/>
        <v>0</v>
      </c>
      <c r="AB37" s="94">
        <f t="shared" si="175"/>
        <v>0</v>
      </c>
      <c r="AC37" s="94">
        <f t="shared" si="175"/>
        <v>0</v>
      </c>
      <c r="AD37" s="94">
        <f t="shared" si="175"/>
        <v>0</v>
      </c>
      <c r="AE37" s="94">
        <f t="shared" si="175"/>
        <v>0</v>
      </c>
      <c r="AF37" s="94">
        <f t="shared" si="175"/>
        <v>0</v>
      </c>
      <c r="AG37" s="45">
        <f t="shared" si="175"/>
        <v>74</v>
      </c>
      <c r="AH37" s="45">
        <f t="shared" si="175"/>
        <v>3271386.653791667</v>
      </c>
      <c r="AI37" s="45">
        <f t="shared" si="175"/>
        <v>0</v>
      </c>
      <c r="AJ37" s="45">
        <f t="shared" si="175"/>
        <v>0</v>
      </c>
      <c r="AK37" s="45">
        <f t="shared" si="175"/>
        <v>0</v>
      </c>
      <c r="AL37" s="45">
        <f t="shared" si="175"/>
        <v>0</v>
      </c>
      <c r="AM37" s="45">
        <f t="shared" si="175"/>
        <v>0</v>
      </c>
      <c r="AN37" s="45">
        <f t="shared" si="175"/>
        <v>0</v>
      </c>
      <c r="AO37" s="94">
        <f t="shared" si="175"/>
        <v>57</v>
      </c>
      <c r="AP37" s="94">
        <f t="shared" si="175"/>
        <v>2030390.8955400002</v>
      </c>
      <c r="AQ37" s="94">
        <f t="shared" si="175"/>
        <v>16</v>
      </c>
      <c r="AR37" s="94">
        <f t="shared" si="175"/>
        <v>511732.85632000008</v>
      </c>
      <c r="AS37" s="94">
        <f t="shared" si="175"/>
        <v>135</v>
      </c>
      <c r="AT37" s="94">
        <f t="shared" si="175"/>
        <v>7572372.7273600008</v>
      </c>
      <c r="AU37" s="94">
        <f t="shared" si="175"/>
        <v>0</v>
      </c>
      <c r="AV37" s="94">
        <f t="shared" si="175"/>
        <v>0</v>
      </c>
      <c r="AW37" s="94">
        <f t="shared" si="175"/>
        <v>0</v>
      </c>
      <c r="AX37" s="94">
        <f t="shared" si="175"/>
        <v>0</v>
      </c>
      <c r="AY37" s="94">
        <f t="shared" si="175"/>
        <v>0</v>
      </c>
      <c r="AZ37" s="94">
        <f t="shared" si="175"/>
        <v>0</v>
      </c>
      <c r="BA37" s="94">
        <f t="shared" si="175"/>
        <v>12</v>
      </c>
      <c r="BB37" s="94">
        <f t="shared" si="175"/>
        <v>419815.20783999999</v>
      </c>
      <c r="BC37" s="94">
        <f t="shared" si="175"/>
        <v>0</v>
      </c>
      <c r="BD37" s="94">
        <f t="shared" si="175"/>
        <v>0</v>
      </c>
      <c r="BE37" s="94">
        <f t="shared" si="175"/>
        <v>0</v>
      </c>
      <c r="BF37" s="94">
        <f t="shared" si="175"/>
        <v>0</v>
      </c>
      <c r="BG37" s="94">
        <f t="shared" si="175"/>
        <v>0</v>
      </c>
      <c r="BH37" s="94">
        <f t="shared" si="175"/>
        <v>0</v>
      </c>
      <c r="BI37" s="94">
        <f t="shared" si="175"/>
        <v>0</v>
      </c>
      <c r="BJ37" s="94">
        <f t="shared" si="175"/>
        <v>0</v>
      </c>
      <c r="BK37" s="94">
        <f t="shared" si="175"/>
        <v>77</v>
      </c>
      <c r="BL37" s="94">
        <f t="shared" si="175"/>
        <v>2426592.4236399997</v>
      </c>
      <c r="BM37" s="94">
        <f t="shared" si="175"/>
        <v>136</v>
      </c>
      <c r="BN37" s="94">
        <f t="shared" si="175"/>
        <v>4139660.6736566667</v>
      </c>
      <c r="BO37" s="94">
        <f t="shared" si="175"/>
        <v>12</v>
      </c>
      <c r="BP37" s="94">
        <f t="shared" si="175"/>
        <v>381652.48576000007</v>
      </c>
      <c r="BQ37" s="94">
        <f t="shared" si="175"/>
        <v>49</v>
      </c>
      <c r="BR37" s="94">
        <f t="shared" si="175"/>
        <v>1950994.9505199997</v>
      </c>
      <c r="BS37" s="94">
        <f t="shared" si="175"/>
        <v>3</v>
      </c>
      <c r="BT37" s="94">
        <f t="shared" si="175"/>
        <v>80468.897599999997</v>
      </c>
      <c r="BU37" s="94">
        <f t="shared" si="175"/>
        <v>5</v>
      </c>
      <c r="BV37" s="94">
        <f t="shared" si="175"/>
        <v>111123.71573333335</v>
      </c>
      <c r="BW37" s="94">
        <f t="shared" si="175"/>
        <v>0</v>
      </c>
      <c r="BX37" s="94">
        <f t="shared" si="175"/>
        <v>0</v>
      </c>
      <c r="BY37" s="94">
        <f t="shared" si="175"/>
        <v>0</v>
      </c>
      <c r="BZ37" s="94">
        <f t="shared" si="175"/>
        <v>0</v>
      </c>
      <c r="CA37" s="94">
        <f t="shared" ref="CA37:DR37" si="177">SUM(CA38:CA42)</f>
        <v>0</v>
      </c>
      <c r="CB37" s="94">
        <f t="shared" si="177"/>
        <v>0</v>
      </c>
      <c r="CC37" s="94">
        <f t="shared" si="177"/>
        <v>2</v>
      </c>
      <c r="CD37" s="94">
        <f t="shared" si="177"/>
        <v>64375.11808</v>
      </c>
      <c r="CE37" s="94">
        <f t="shared" si="177"/>
        <v>0</v>
      </c>
      <c r="CF37" s="94">
        <f t="shared" si="177"/>
        <v>0</v>
      </c>
      <c r="CG37" s="94">
        <f t="shared" si="177"/>
        <v>0</v>
      </c>
      <c r="CH37" s="94">
        <f t="shared" si="177"/>
        <v>0</v>
      </c>
      <c r="CI37" s="94">
        <f t="shared" si="177"/>
        <v>3</v>
      </c>
      <c r="CJ37" s="94">
        <f t="shared" si="177"/>
        <v>66674.229439999996</v>
      </c>
      <c r="CK37" s="94">
        <f t="shared" si="177"/>
        <v>11</v>
      </c>
      <c r="CL37" s="94">
        <f t="shared" si="177"/>
        <v>322612.48506666668</v>
      </c>
      <c r="CM37" s="94">
        <f t="shared" si="177"/>
        <v>46</v>
      </c>
      <c r="CN37" s="94">
        <f t="shared" si="177"/>
        <v>1631679.7773850001</v>
      </c>
      <c r="CO37" s="94">
        <f t="shared" si="177"/>
        <v>24</v>
      </c>
      <c r="CP37" s="94">
        <f t="shared" si="177"/>
        <v>969012.06712800008</v>
      </c>
      <c r="CQ37" s="99">
        <f t="shared" si="177"/>
        <v>5</v>
      </c>
      <c r="CR37" s="94">
        <f t="shared" si="177"/>
        <v>166538.19466666665</v>
      </c>
      <c r="CS37" s="94">
        <f t="shared" si="177"/>
        <v>11</v>
      </c>
      <c r="CT37" s="94">
        <f t="shared" si="177"/>
        <v>745586.18422399997</v>
      </c>
      <c r="CU37" s="94">
        <f t="shared" si="177"/>
        <v>9</v>
      </c>
      <c r="CV37" s="94">
        <f t="shared" si="177"/>
        <v>307782.57921600004</v>
      </c>
      <c r="CW37" s="94">
        <f t="shared" si="177"/>
        <v>16</v>
      </c>
      <c r="CX37" s="94">
        <f t="shared" si="177"/>
        <v>636293.2612050001</v>
      </c>
      <c r="CY37" s="94">
        <f t="shared" si="177"/>
        <v>12</v>
      </c>
      <c r="CZ37" s="94">
        <f t="shared" si="177"/>
        <v>483623.47084800008</v>
      </c>
      <c r="DA37" s="94">
        <f t="shared" si="177"/>
        <v>41</v>
      </c>
      <c r="DB37" s="94">
        <f t="shared" si="177"/>
        <v>2398086.557244</v>
      </c>
      <c r="DC37" s="94">
        <f t="shared" si="177"/>
        <v>55</v>
      </c>
      <c r="DD37" s="94">
        <f t="shared" si="177"/>
        <v>1876528.586333333</v>
      </c>
      <c r="DE37" s="94">
        <f t="shared" si="177"/>
        <v>14</v>
      </c>
      <c r="DF37" s="94">
        <f t="shared" si="177"/>
        <v>480198.00602666673</v>
      </c>
      <c r="DG37" s="94">
        <f t="shared" si="177"/>
        <v>0</v>
      </c>
      <c r="DH37" s="94">
        <f t="shared" si="177"/>
        <v>0</v>
      </c>
      <c r="DI37" s="94">
        <f t="shared" si="177"/>
        <v>45</v>
      </c>
      <c r="DJ37" s="94">
        <f t="shared" si="177"/>
        <v>4550894.9135999996</v>
      </c>
      <c r="DK37" s="94">
        <f t="shared" si="177"/>
        <v>3</v>
      </c>
      <c r="DL37" s="94">
        <f t="shared" si="177"/>
        <v>177949.78530000002</v>
      </c>
      <c r="DM37" s="94">
        <f t="shared" si="177"/>
        <v>14</v>
      </c>
      <c r="DN37" s="94">
        <f t="shared" si="177"/>
        <v>893037.10534999985</v>
      </c>
      <c r="DO37" s="94">
        <f t="shared" si="177"/>
        <v>0</v>
      </c>
      <c r="DP37" s="94">
        <f t="shared" si="177"/>
        <v>0</v>
      </c>
      <c r="DQ37" s="94">
        <f t="shared" si="177"/>
        <v>1025</v>
      </c>
      <c r="DR37" s="94">
        <f t="shared" si="177"/>
        <v>44973671.22816667</v>
      </c>
    </row>
    <row r="38" spans="1:122" ht="15.75" customHeight="1" x14ac:dyDescent="0.25">
      <c r="A38" s="46"/>
      <c r="B38" s="47">
        <v>22</v>
      </c>
      <c r="C38" s="33" t="s">
        <v>169</v>
      </c>
      <c r="D38" s="34">
        <f t="shared" si="60"/>
        <v>19063</v>
      </c>
      <c r="E38" s="35">
        <v>18530</v>
      </c>
      <c r="F38" s="35">
        <v>18715</v>
      </c>
      <c r="G38" s="48">
        <v>1.1200000000000001</v>
      </c>
      <c r="H38" s="37">
        <v>1</v>
      </c>
      <c r="I38" s="37">
        <v>1</v>
      </c>
      <c r="J38" s="38"/>
      <c r="K38" s="34">
        <v>1.4</v>
      </c>
      <c r="L38" s="34">
        <v>1.68</v>
      </c>
      <c r="M38" s="34">
        <v>2.23</v>
      </c>
      <c r="N38" s="34">
        <v>2.57</v>
      </c>
      <c r="O38" s="39">
        <v>11</v>
      </c>
      <c r="P38" s="39">
        <f t="shared" ref="P38:P42" si="178">(O38/12*5*$D38*$G38*$H38*$K38*P$9)+(O38/12*4*$E38*$G38*$I38*$K38*P$10)+(O38/12*3*$F38*$G38*$I38*$K38*P$10)</f>
        <v>344327.07026666671</v>
      </c>
      <c r="Q38" s="39">
        <v>0</v>
      </c>
      <c r="R38" s="39">
        <f t="shared" ref="R38:R42" si="179">(Q38/12*5*$D38*$G38*$H38*$K38*R$9)+(Q38/12*4*$E38*$G38*$I38*$K38*R$10)+(Q38/12*3*$F38*$G38*$I38*$K38*R$10)</f>
        <v>0</v>
      </c>
      <c r="S38" s="39">
        <v>0</v>
      </c>
      <c r="T38" s="39">
        <f t="shared" ref="T38:T42" si="180">(S38/12*5*$D38*$G38*$H38*$K38*T$9)+(S38/12*4*$E38*$G38*$I38*$K38*T$10)+(S38/12*3*$F38*$G38*$I38*$K38*T$10)</f>
        <v>0</v>
      </c>
      <c r="U38" s="39"/>
      <c r="V38" s="39">
        <f t="shared" ref="V38:V42" si="181">(U38/12*5*$D38*$G38*$H38*$K38*V$9)+(U38/12*4*$E38*$G38*$I38*$K38*V$10)+(U38/12*3*$F38*$G38*$I38*$K38*V$10)</f>
        <v>0</v>
      </c>
      <c r="W38" s="39">
        <v>0</v>
      </c>
      <c r="X38" s="39">
        <f t="shared" ref="X38:X42" si="182">(W38/12*5*$D38*$G38*$H38*$K38*X$9)+(W38/12*4*$E38*$G38*$I38*$K38*X$10)+(W38/12*3*$F38*$G38*$I38*$K38*X$10)</f>
        <v>0</v>
      </c>
      <c r="Y38" s="39">
        <v>93</v>
      </c>
      <c r="Z38" s="39">
        <f t="shared" ref="Z38:Z42" si="183">(Y38/12*5*$D38*$G38*$H38*$K38*Z$9)+(Y38/12*4*$E38*$G38*$I38*$K38*Z$10)+(Y38/12*3*$F38*$G38*$I38*$K38*Z$10)</f>
        <v>2911128.8668000004</v>
      </c>
      <c r="AA38" s="39">
        <v>0</v>
      </c>
      <c r="AB38" s="39">
        <f t="shared" ref="AB38:AB42" si="184">(AA38/12*5*$D38*$G38*$H38*$K38*AB$9)+(AA38/12*4*$E38*$G38*$I38*$K38*AB$10)+(AA38/12*3*$F38*$G38*$I38*$K38*AB$10)</f>
        <v>0</v>
      </c>
      <c r="AC38" s="39">
        <v>0</v>
      </c>
      <c r="AD38" s="39">
        <f t="shared" ref="AD38:AD42" si="185">(AC38/12*5*$D38*$G38*$H38*$K38*AD$9)+(AC38/12*4*$E38*$G38*$I38*$K38*AD$10)+(AC38/12*3*$F38*$G38*$I38*$K38*AD$10)</f>
        <v>0</v>
      </c>
      <c r="AE38" s="39">
        <v>0</v>
      </c>
      <c r="AF38" s="39">
        <f t="shared" ref="AF38:AF42" si="186">(AE38/12*5*$D38*$G38*$H38*$K38*AF$9)+(AE38/12*4*$E38*$G38*$I38*$K38*AF$10)+(AE38/12*3*$F38*$G38*$I38*$K38*AF$10)</f>
        <v>0</v>
      </c>
      <c r="AG38" s="39">
        <v>14</v>
      </c>
      <c r="AH38" s="39">
        <f t="shared" ref="AH38:AH42" si="187">(AG38/12*5*$D38*$G38*$H38*$K38*AH$9)+(AG38/12*4*$E38*$G38*$I38*$K38*AH$10)+(AG38/12*3*$F38*$G38*$I38*$K38*AH$10)</f>
        <v>438234.45306666673</v>
      </c>
      <c r="AI38" s="39">
        <v>0</v>
      </c>
      <c r="AJ38" s="39">
        <f t="shared" ref="AJ38:AJ42" si="188">(AI38/12*5*$D38*$G38*$H38*$K38*AJ$9)+(AI38/12*4*$E38*$G38*$I38*$K38*AJ$10)+(AI38/12*3*$F38*$G38*$I38*$K38*AJ$10)</f>
        <v>0</v>
      </c>
      <c r="AK38" s="39"/>
      <c r="AL38" s="39">
        <f t="shared" ref="AL38:AL42" si="189">(AK38/12*5*$D38*$G38*$H38*$K38*AL$9)+(AK38/12*4*$E38*$G38*$I38*$K38*AL$10)+(AK38/12*3*$F38*$G38*$I38*$K38*AL$10)</f>
        <v>0</v>
      </c>
      <c r="AM38" s="42">
        <v>0</v>
      </c>
      <c r="AN38" s="39">
        <f t="shared" ref="AN38:AN42" si="190">(AM38/12*5*$D38*$G38*$H38*$K38*AN$9)+(AM38/12*4*$E38*$G38*$I38*$K38*AN$10)+(AM38/12*3*$F38*$G38*$I38*$K38*AN$10)</f>
        <v>0</v>
      </c>
      <c r="AO38" s="43">
        <v>44</v>
      </c>
      <c r="AP38" s="39">
        <f t="shared" ref="AP38:AP42" si="191">(AO38/12*5*$D38*$G38*$H38*$L38*AP$9)+(AO38/12*4*$E38*$G38*$I38*$L38*AP$10)+(AO38/12*3*$F38*$G38*$I38*$L38*AP$10)</f>
        <v>1592007.3720320002</v>
      </c>
      <c r="AQ38" s="39">
        <v>16</v>
      </c>
      <c r="AR38" s="39">
        <f t="shared" ref="AR38:AR42" si="192">(AQ38/12*5*$D38*$G38*$H38*$L38*AR$9)+(AQ38/12*4*$E38*$G38*$I38*$L38*AR$10)+(AQ38/12*3*$F38*$G38*$I38*$L38*AR$10)</f>
        <v>511732.85632000008</v>
      </c>
      <c r="AS38" s="39">
        <v>105</v>
      </c>
      <c r="AT38" s="39">
        <f t="shared" ref="AT38:AT42" si="193">(AS38/12*5*$D38*$G38*$H38*$L38*AT$9)+(AS38/12*4*$E38*$G38*$I38*$L38*AT$10)+(AS38/12*3*$F38*$G38*$I38*$L38*AT$11)</f>
        <v>3799108.5014399998</v>
      </c>
      <c r="AU38" s="39">
        <v>0</v>
      </c>
      <c r="AV38" s="39">
        <f t="shared" ref="AV38:AV42" si="194">(AU38/12*5*$D38*$G38*$H38*$L38*AV$9)+(AU38/12*4*$E38*$G38*$I38*$L38*AV$10)+(AU38/12*3*$F38*$G38*$I38*$L38*AV$10)</f>
        <v>0</v>
      </c>
      <c r="AW38" s="39"/>
      <c r="AX38" s="39">
        <f t="shared" ref="AX38:AX42" si="195">(AW38/12*5*$D38*$G38*$H38*$K38*AX$9)+(AW38/12*4*$E38*$G38*$I38*$K38*AX$10)+(AW38/12*3*$F38*$G38*$I38*$K38*AX$10)</f>
        <v>0</v>
      </c>
      <c r="AY38" s="39"/>
      <c r="AZ38" s="39">
        <f t="shared" ref="AZ38:AZ42" si="196">(AY38/12*5*$D38*$G38*$H38*$K38*AZ$9)+(AY38/12*4*$E38*$G38*$I38*$K38*AZ$10)+(AY38/12*3*$F38*$G38*$I38*$K38*AZ$10)</f>
        <v>0</v>
      </c>
      <c r="BA38" s="39">
        <f>8+3</f>
        <v>11</v>
      </c>
      <c r="BB38" s="39">
        <f t="shared" ref="BB38:BB42" si="197">(BA38/12*5*$D38*$G38*$H38*$L38*BB$9)+(BA38/12*4*$E38*$G38*$I38*$L38*BB$10)+(BA38/12*3*$F38*$G38*$I38*$L38*BB$10)</f>
        <v>387134.98207999999</v>
      </c>
      <c r="BC38" s="39">
        <v>0</v>
      </c>
      <c r="BD38" s="39">
        <f t="shared" ref="BD38:BD42" si="198">(BC38/12*5*$D38*$G38*$H38*$K38*BD$9)+(BC38/12*4*$E38*$G38*$I38*$K38*BD$10)+(BC38/12*3*$F38*$G38*$I38*$K38*BD$10)</f>
        <v>0</v>
      </c>
      <c r="BE38" s="39">
        <v>0</v>
      </c>
      <c r="BF38" s="39">
        <f t="shared" ref="BF38:BF42" si="199">(BE38/12*5*$D38*$G38*$H38*$K38*BF$9)+(BE38/12*4*$E38*$G38*$I38*$K38*BF$10)+(BE38/12*3*$F38*$G38*$I38*$K38*BF$10)</f>
        <v>0</v>
      </c>
      <c r="BG38" s="39">
        <v>0</v>
      </c>
      <c r="BH38" s="39">
        <f t="shared" ref="BH38:BH42" si="200">(BG38/12*5*$D38*$G38*$H38*$K38*BH$9)+(BG38/12*4*$E38*$G38*$I38*$K38*BH$10)+(BG38/12*3*$F38*$G38*$I38*$K38*BH$10)</f>
        <v>0</v>
      </c>
      <c r="BI38" s="39">
        <v>0</v>
      </c>
      <c r="BJ38" s="39">
        <f t="shared" ref="BJ38:BJ42" si="201">(BI38/12*5*$D38*$G38*$H38*$L38*BJ$9)+(BI38/12*4*$E38*$G38*$I38*$L38*BJ$10)+(BI38/12*3*$F38*$G38*$I38*$L38*BJ$10)</f>
        <v>0</v>
      </c>
      <c r="BK38" s="39">
        <v>77</v>
      </c>
      <c r="BL38" s="39">
        <f t="shared" ref="BL38:BL42" si="202">(BK38/12*5*$D38*$G38*$H38*$K38*BL$9)+(BK38/12*4*$E38*$G38*$I38*$K38*BL$10)+(BK38/12*3*$F38*$G38*$I38*$K38*BL$10)</f>
        <v>2426592.4236399997</v>
      </c>
      <c r="BM38" s="39">
        <v>131</v>
      </c>
      <c r="BN38" s="39">
        <f t="shared" ref="BN38:BN42" si="203">(BM38/12*5*$D38*$G38*$H38*$K38*BN$9)+(BM38/12*4*$E38*$G38*$I38*$K38*BN$10)+(BM38/12*3*$F38*$G38*$I38*$K38*BN$11)</f>
        <v>3949866.7753066667</v>
      </c>
      <c r="BO38" s="49">
        <v>10</v>
      </c>
      <c r="BP38" s="39">
        <f t="shared" ref="BP38:BP42" si="204">(BO38/12*5*$D38*$G38*$H38*$L38*BP$9)+(BO38/12*4*$E38*$G38*$I38*$L38*BP$10)+(BO38/12*3*$F38*$G38*$I38*$L38*BP$10)</f>
        <v>321875.59040000004</v>
      </c>
      <c r="BQ38" s="39">
        <v>32</v>
      </c>
      <c r="BR38" s="39">
        <f t="shared" ref="BR38:BR42" si="205">(BQ38/12*5*$D38*$G38*$H38*$L38*BR$9)+(BQ38/12*4*$E38*$G38*$I38*$L38*BR$10)+(BQ38/12*3*$F38*$G38*$I38*$L38*BR$10)</f>
        <v>1279013.3350399998</v>
      </c>
      <c r="BS38" s="39">
        <v>3</v>
      </c>
      <c r="BT38" s="39">
        <f t="shared" ref="BT38:BT42" si="206">(BS38/12*5*$D38*$G38*$H38*$K38*BT$9)+(BS38/12*4*$E38*$G38*$I38*$K38*BT$10)+(BS38/12*3*$F38*$G38*$I38*$K38*BT$10)</f>
        <v>80468.897599999997</v>
      </c>
      <c r="BU38" s="39">
        <v>5</v>
      </c>
      <c r="BV38" s="39">
        <f t="shared" ref="BV38:BV42" si="207">(BU38/12*5*$D38*$G38*$H38*$K38*BV$9)+(BU38/12*4*$E38*$G38*$I38*$K38*BV$10)+(BU38/12*3*$F38*$G38*$I38*$K38*BV$10)</f>
        <v>111123.71573333335</v>
      </c>
      <c r="BW38" s="39"/>
      <c r="BX38" s="39">
        <f t="shared" ref="BX38:BX42" si="208">(BW38/12*5*$D38*$G38*$H38*$L38*BX$9)+(BW38/12*4*$E38*$G38*$I38*$L38*BX$10)+(BW38/12*3*$F38*$G38*$I38*$L38*BX$10)</f>
        <v>0</v>
      </c>
      <c r="BY38" s="39"/>
      <c r="BZ38" s="39">
        <f t="shared" ref="BZ38:BZ42" si="209">(BY38/12*5*$D38*$G38*$H38*$L38*BZ$9)+(BY38/12*4*$E38*$G38*$I38*$L38*BZ$10)+(BY38/12*3*$F38*$G38*$I38*$L38*BZ$10)</f>
        <v>0</v>
      </c>
      <c r="CA38" s="39">
        <v>0</v>
      </c>
      <c r="CB38" s="39">
        <f t="shared" ref="CB38:CB42" si="210">(CA38/12*5*$D38*$G38*$H38*$K38*CB$9)+(CA38/12*4*$E38*$G38*$I38*$K38*CB$10)+(CA38/12*3*$F38*$G38*$I38*$K38*CB$10)</f>
        <v>0</v>
      </c>
      <c r="CC38" s="39">
        <v>2</v>
      </c>
      <c r="CD38" s="39">
        <f t="shared" ref="CD38:CD42" si="211">(CC38/12*5*$D38*$G38*$H38*$L38*CD$9)+(CC38/12*4*$E38*$G38*$I38*$L38*CD$10)+(CC38/12*3*$F38*$G38*$I38*$L38*CD$10)</f>
        <v>64375.11808</v>
      </c>
      <c r="CE38" s="39">
        <v>0</v>
      </c>
      <c r="CF38" s="39">
        <f t="shared" ref="CF38:CF42" si="212">(CE38/12*5*$D38*$G38*$H38*$K38*CF$9)+(CE38/12*4*$E38*$G38*$I38*$K38*CF$10)+(CE38/12*3*$F38*$G38*$I38*$K38*CF$10)</f>
        <v>0</v>
      </c>
      <c r="CG38" s="39"/>
      <c r="CH38" s="39">
        <f t="shared" ref="CH38:CH42" si="213">(CG38/12*5*$D38*$G38*$H38*$K38*CH$9)+(CG38/12*4*$E38*$G38*$I38*$K38*CH$10)+(CG38/12*3*$F38*$G38*$I38*$K38*CH$10)</f>
        <v>0</v>
      </c>
      <c r="CI38" s="39">
        <v>3</v>
      </c>
      <c r="CJ38" s="39">
        <f t="shared" ref="CJ38:CJ42" si="214">(CI38/12*5*$D38*$G38*$H38*$K38*CJ$9)+(CI38/12*4*$E38*$G38*$I38*$K38*CJ$10)+(CI38/12*3*$F38*$G38*$I38*$K38*CJ$10)</f>
        <v>66674.229439999996</v>
      </c>
      <c r="CK38" s="39">
        <v>11</v>
      </c>
      <c r="CL38" s="39">
        <f t="shared" ref="CL38:CL42" si="215">(CK38/12*5*$D38*$G38*$H38*$K38*CL$9)+(CK38/12*4*$E38*$G38*$I38*$K38*CL$10)+(CK38/12*3*$F38*$G38*$I38*$K38*CL$10)</f>
        <v>322612.48506666668</v>
      </c>
      <c r="CM38" s="39">
        <v>37</v>
      </c>
      <c r="CN38" s="39">
        <f t="shared" ref="CN38:CN42" si="216">(CM38/12*5*$D38*$G38*$H38*$L38*CN$9)+(CM38/12*4*$E38*$G38*$I38*$L38*CN$10)+(CM38/12*3*$F38*$G38*$I38*$L38*CN$10)</f>
        <v>1327120.9023520001</v>
      </c>
      <c r="CO38" s="39">
        <v>17</v>
      </c>
      <c r="CP38" s="39">
        <f t="shared" ref="CP38:CP42" si="217">(CO38/12*5*$D38*$G38*$H38*$L38*CP$9)+(CO38/12*4*$E38*$G38*$I38*$L38*CP$10)+(CO38/12*3*$F38*$G38*$I38*$L38*CP$10)</f>
        <v>700987.45281600009</v>
      </c>
      <c r="CQ38" s="44">
        <v>5</v>
      </c>
      <c r="CR38" s="39">
        <f t="shared" ref="CR38:CR42" si="218">(CQ38/12*5*$D38*$G38*$H38*$K38*CR$9)+(CQ38/12*4*$E38*$G38*$I38*$K38*CR$10)+(CQ38/12*3*$F38*$G38*$I38*$K38*CR$10)</f>
        <v>166538.19466666665</v>
      </c>
      <c r="CS38" s="39">
        <v>9</v>
      </c>
      <c r="CT38" s="39">
        <f t="shared" ref="CT38:CT42" si="219">(CS38/12*5*$D38*$G38*$H38*$L38*CT$9)+(CS38/12*4*$E38*$G38*$I38*$L38*CT$10)+(CS38/12*3*$F38*$G38*$I38*$L38*CT$10)</f>
        <v>362717.60313599999</v>
      </c>
      <c r="CU38" s="39">
        <v>6</v>
      </c>
      <c r="CV38" s="39">
        <f t="shared" ref="CV38:CV42" si="220">(CU38/12*5*$D38*$G38*$H38*$L38*CV$9)+(CU38/12*4*$E38*$G38*$I38*$L38*CV$10)+(CU38/12*3*$F38*$G38*$I38*$L38*CV$10)</f>
        <v>210192.980928</v>
      </c>
      <c r="CW38" s="39">
        <v>12</v>
      </c>
      <c r="CX38" s="39">
        <f t="shared" ref="CX38:CX42" si="221">(CW38/12*5*$D38*$G38*$H38*$L38*CX$9)+(CW38/12*4*$E38*$G38*$I38*$L38*CX$10)+(CW38/12*3*$F38*$G38*$I38*$L38*CX$10)</f>
        <v>484520.19436800003</v>
      </c>
      <c r="CY38" s="39">
        <v>12</v>
      </c>
      <c r="CZ38" s="39">
        <f t="shared" ref="CZ38:CZ42" si="222">(CY38/12*5*$D38*$G38*$H38*$L38*CZ$9)+(CY38/12*4*$E38*$G38*$I38*$L38*CZ$10)+(CY38/12*3*$F38*$G38*$I38*$L38*CZ$10)</f>
        <v>483623.47084800008</v>
      </c>
      <c r="DA38" s="39">
        <v>31</v>
      </c>
      <c r="DB38" s="39">
        <f t="shared" ref="DB38:DB42" si="223">(DA38/12*5*$D38*$G38*$H38*$L38*DB$9)+(DA38/12*4*$E38*$G38*$I38*$L38*DB$10)+(DA38/12*3*$F38*$G38*$I38*$L38*DB$10)</f>
        <v>1251677.168784</v>
      </c>
      <c r="DC38" s="39">
        <v>40</v>
      </c>
      <c r="DD38" s="39">
        <f t="shared" ref="DD38:DD42" si="224">(DC38/12*5*$D38*$G38*$H38*$K38*DD$9)+(DC38/12*4*$E38*$G38*$I38*$K38*DD$10)+(DC38/12*3*$F38*$G38*$I38*$K38*DD$10)</f>
        <v>1332305.5573333332</v>
      </c>
      <c r="DE38" s="39">
        <v>14</v>
      </c>
      <c r="DF38" s="39">
        <f t="shared" ref="DF38:DF42" si="225">(DE38/12*5*$D38*$G38*$H38*$K38*DF$9)+(DE38/12*4*$E38*$G38*$I38*$K38*DF$10)+(DE38/12*3*$F38*$G38*$I38*$K38*DF$10)</f>
        <v>480198.00602666673</v>
      </c>
      <c r="DG38" s="39"/>
      <c r="DH38" s="39">
        <f t="shared" ref="DH38:DH42" si="226">(DG38/12*5*$D38*$G38*$H38*$L38*DH$9)+(DG38/12*4*$E38*$G38*$I38*$L38*DH$10)+(DG38/12*3*$F38*$G38*$I38*$L38*DH$10)</f>
        <v>0</v>
      </c>
      <c r="DI38" s="39">
        <v>29</v>
      </c>
      <c r="DJ38" s="39">
        <f t="shared" ref="DJ38:DJ42" si="227">(DI38/12*5*$D38*$G38*$H38*$L38*DJ$9)+(DI38/12*4*$E38*$G38*$I38*$L38*DJ$10)+(DI38/12*3*$F38*$G38*$I38*$L38*DJ$10)</f>
        <v>1256913.8332799999</v>
      </c>
      <c r="DK38" s="39">
        <v>3</v>
      </c>
      <c r="DL38" s="39">
        <f t="shared" ref="DL38:DL42" si="228">(DK38/12*5*$D38*$G38*$H38*$M38*DL$9)+(DK38/12*4*$E38*$G38*$I38*$M38*DL$10)+(DK38/12*3*$F38*$G38*$I38*$M38*DL$10)</f>
        <v>177949.78530000002</v>
      </c>
      <c r="DM38" s="39">
        <v>13</v>
      </c>
      <c r="DN38" s="39">
        <f t="shared" si="174"/>
        <v>833501.29832666658</v>
      </c>
      <c r="DO38" s="39"/>
      <c r="DP38" s="39">
        <f t="shared" si="57"/>
        <v>0</v>
      </c>
      <c r="DQ38" s="39">
        <f t="shared" ref="DQ38:DR42" si="229">SUM(O38,Q38,S38,U38,W38,Y38,AA38,AC38,AE38,AG38,AI38,AK38,AM38,AO38,AQ38,AS38,AU38,AW38,AY38,BA38,BC38,BE38,BG38,BI38,BK38,BM38,BO38,BQ38,BS38,BU38,BW38,BY38,CA38,CC38,CE38,CG38,CI38,CK38,CM38,CO38,CQ38,CS38,CU38,CW38,CY38,DA38,DC38,DE38,DG38,DI38,DK38,DM38,DO38)</f>
        <v>796</v>
      </c>
      <c r="DR38" s="39">
        <f t="shared" si="229"/>
        <v>27674523.120477337</v>
      </c>
    </row>
    <row r="39" spans="1:122" ht="15.75" customHeight="1" x14ac:dyDescent="0.25">
      <c r="A39" s="46"/>
      <c r="B39" s="47">
        <v>23</v>
      </c>
      <c r="C39" s="33" t="s">
        <v>170</v>
      </c>
      <c r="D39" s="34">
        <f t="shared" si="60"/>
        <v>19063</v>
      </c>
      <c r="E39" s="35">
        <v>18530</v>
      </c>
      <c r="F39" s="35">
        <v>18715</v>
      </c>
      <c r="G39" s="48">
        <v>1.49</v>
      </c>
      <c r="H39" s="37">
        <v>1</v>
      </c>
      <c r="I39" s="37">
        <v>1</v>
      </c>
      <c r="J39" s="38"/>
      <c r="K39" s="34">
        <v>1.4</v>
      </c>
      <c r="L39" s="34">
        <v>1.68</v>
      </c>
      <c r="M39" s="34">
        <v>2.23</v>
      </c>
      <c r="N39" s="34">
        <v>2.57</v>
      </c>
      <c r="O39" s="39">
        <v>2</v>
      </c>
      <c r="P39" s="39">
        <f t="shared" si="178"/>
        <v>83286.904983333312</v>
      </c>
      <c r="Q39" s="39">
        <v>0</v>
      </c>
      <c r="R39" s="39">
        <f t="shared" si="179"/>
        <v>0</v>
      </c>
      <c r="S39" s="39"/>
      <c r="T39" s="39">
        <f t="shared" si="180"/>
        <v>0</v>
      </c>
      <c r="U39" s="39"/>
      <c r="V39" s="39">
        <f t="shared" si="181"/>
        <v>0</v>
      </c>
      <c r="W39" s="39"/>
      <c r="X39" s="39">
        <f t="shared" si="182"/>
        <v>0</v>
      </c>
      <c r="Y39" s="39">
        <v>0</v>
      </c>
      <c r="Z39" s="39">
        <f t="shared" si="183"/>
        <v>0</v>
      </c>
      <c r="AA39" s="39"/>
      <c r="AB39" s="39">
        <f t="shared" si="184"/>
        <v>0</v>
      </c>
      <c r="AC39" s="39"/>
      <c r="AD39" s="39">
        <f t="shared" si="185"/>
        <v>0</v>
      </c>
      <c r="AE39" s="39">
        <v>0</v>
      </c>
      <c r="AF39" s="39">
        <f t="shared" si="186"/>
        <v>0</v>
      </c>
      <c r="AG39" s="39">
        <v>1</v>
      </c>
      <c r="AH39" s="39">
        <f t="shared" si="187"/>
        <v>41643.452491666656</v>
      </c>
      <c r="AI39" s="39"/>
      <c r="AJ39" s="39">
        <f t="shared" si="188"/>
        <v>0</v>
      </c>
      <c r="AK39" s="39"/>
      <c r="AL39" s="39">
        <f t="shared" si="189"/>
        <v>0</v>
      </c>
      <c r="AM39" s="42">
        <v>0</v>
      </c>
      <c r="AN39" s="39">
        <f t="shared" si="190"/>
        <v>0</v>
      </c>
      <c r="AO39" s="43">
        <v>0</v>
      </c>
      <c r="AP39" s="39">
        <f t="shared" si="191"/>
        <v>0</v>
      </c>
      <c r="AQ39" s="39"/>
      <c r="AR39" s="39">
        <f t="shared" si="192"/>
        <v>0</v>
      </c>
      <c r="AS39" s="39"/>
      <c r="AT39" s="39">
        <f t="shared" si="193"/>
        <v>0</v>
      </c>
      <c r="AU39" s="39"/>
      <c r="AV39" s="39">
        <f t="shared" si="194"/>
        <v>0</v>
      </c>
      <c r="AW39" s="39"/>
      <c r="AX39" s="39">
        <f t="shared" si="195"/>
        <v>0</v>
      </c>
      <c r="AY39" s="39"/>
      <c r="AZ39" s="39">
        <f t="shared" si="196"/>
        <v>0</v>
      </c>
      <c r="BA39" s="39"/>
      <c r="BB39" s="39">
        <f t="shared" si="197"/>
        <v>0</v>
      </c>
      <c r="BC39" s="39"/>
      <c r="BD39" s="39">
        <f t="shared" si="198"/>
        <v>0</v>
      </c>
      <c r="BE39" s="39"/>
      <c r="BF39" s="39">
        <f t="shared" si="199"/>
        <v>0</v>
      </c>
      <c r="BG39" s="39"/>
      <c r="BH39" s="39">
        <f t="shared" si="200"/>
        <v>0</v>
      </c>
      <c r="BI39" s="39"/>
      <c r="BJ39" s="39">
        <f t="shared" si="201"/>
        <v>0</v>
      </c>
      <c r="BK39" s="39"/>
      <c r="BL39" s="39">
        <f t="shared" si="202"/>
        <v>0</v>
      </c>
      <c r="BM39" s="39">
        <v>4</v>
      </c>
      <c r="BN39" s="39">
        <f t="shared" si="203"/>
        <v>160449.87718666665</v>
      </c>
      <c r="BO39" s="49"/>
      <c r="BP39" s="39">
        <f t="shared" si="204"/>
        <v>0</v>
      </c>
      <c r="BQ39" s="39">
        <v>2</v>
      </c>
      <c r="BR39" s="39">
        <f t="shared" si="205"/>
        <v>106346.53287999997</v>
      </c>
      <c r="BS39" s="39"/>
      <c r="BT39" s="39">
        <f t="shared" si="206"/>
        <v>0</v>
      </c>
      <c r="BU39" s="39"/>
      <c r="BV39" s="39">
        <f t="shared" si="207"/>
        <v>0</v>
      </c>
      <c r="BW39" s="39"/>
      <c r="BX39" s="39">
        <f t="shared" si="208"/>
        <v>0</v>
      </c>
      <c r="BY39" s="39"/>
      <c r="BZ39" s="39">
        <f t="shared" si="209"/>
        <v>0</v>
      </c>
      <c r="CA39" s="39"/>
      <c r="CB39" s="39">
        <f t="shared" si="210"/>
        <v>0</v>
      </c>
      <c r="CC39" s="39"/>
      <c r="CD39" s="39">
        <f t="shared" si="211"/>
        <v>0</v>
      </c>
      <c r="CE39" s="39"/>
      <c r="CF39" s="39">
        <f t="shared" si="212"/>
        <v>0</v>
      </c>
      <c r="CG39" s="39"/>
      <c r="CH39" s="39">
        <f t="shared" si="213"/>
        <v>0</v>
      </c>
      <c r="CI39" s="39"/>
      <c r="CJ39" s="39">
        <f t="shared" si="214"/>
        <v>0</v>
      </c>
      <c r="CK39" s="39"/>
      <c r="CL39" s="39">
        <f t="shared" si="215"/>
        <v>0</v>
      </c>
      <c r="CM39" s="39"/>
      <c r="CN39" s="39">
        <f t="shared" si="216"/>
        <v>0</v>
      </c>
      <c r="CO39" s="39"/>
      <c r="CP39" s="39">
        <f t="shared" si="217"/>
        <v>0</v>
      </c>
      <c r="CQ39" s="44"/>
      <c r="CR39" s="39">
        <f t="shared" si="218"/>
        <v>0</v>
      </c>
      <c r="CS39" s="39"/>
      <c r="CT39" s="39">
        <f t="shared" si="219"/>
        <v>0</v>
      </c>
      <c r="CU39" s="39"/>
      <c r="CV39" s="39">
        <f t="shared" si="220"/>
        <v>0</v>
      </c>
      <c r="CW39" s="39"/>
      <c r="CX39" s="39">
        <f t="shared" si="221"/>
        <v>0</v>
      </c>
      <c r="CY39" s="39"/>
      <c r="CZ39" s="39">
        <f t="shared" si="222"/>
        <v>0</v>
      </c>
      <c r="DA39" s="39"/>
      <c r="DB39" s="39">
        <f t="shared" si="223"/>
        <v>0</v>
      </c>
      <c r="DC39" s="39">
        <v>6</v>
      </c>
      <c r="DD39" s="39">
        <f t="shared" si="224"/>
        <v>265866.33219999995</v>
      </c>
      <c r="DE39" s="39"/>
      <c r="DF39" s="39">
        <f t="shared" si="225"/>
        <v>0</v>
      </c>
      <c r="DG39" s="39"/>
      <c r="DH39" s="39">
        <f t="shared" si="226"/>
        <v>0</v>
      </c>
      <c r="DI39" s="39"/>
      <c r="DJ39" s="39">
        <f t="shared" si="227"/>
        <v>0</v>
      </c>
      <c r="DK39" s="39"/>
      <c r="DL39" s="39">
        <f t="shared" si="228"/>
        <v>0</v>
      </c>
      <c r="DM39" s="39"/>
      <c r="DN39" s="39">
        <f t="shared" si="174"/>
        <v>0</v>
      </c>
      <c r="DO39" s="39"/>
      <c r="DP39" s="39">
        <f t="shared" si="57"/>
        <v>0</v>
      </c>
      <c r="DQ39" s="39">
        <f t="shared" si="229"/>
        <v>15</v>
      </c>
      <c r="DR39" s="39">
        <f t="shared" si="229"/>
        <v>657593.09974166658</v>
      </c>
    </row>
    <row r="40" spans="1:122" ht="15.75" customHeight="1" x14ac:dyDescent="0.25">
      <c r="A40" s="46"/>
      <c r="B40" s="47">
        <v>24</v>
      </c>
      <c r="C40" s="33" t="s">
        <v>171</v>
      </c>
      <c r="D40" s="34">
        <f t="shared" si="60"/>
        <v>19063</v>
      </c>
      <c r="E40" s="35">
        <v>18530</v>
      </c>
      <c r="F40" s="35">
        <v>18715</v>
      </c>
      <c r="G40" s="48">
        <v>5.32</v>
      </c>
      <c r="H40" s="37">
        <v>1</v>
      </c>
      <c r="I40" s="37">
        <v>1</v>
      </c>
      <c r="J40" s="38"/>
      <c r="K40" s="34">
        <v>1.4</v>
      </c>
      <c r="L40" s="34">
        <v>1.68</v>
      </c>
      <c r="M40" s="34">
        <v>2.23</v>
      </c>
      <c r="N40" s="34">
        <v>2.57</v>
      </c>
      <c r="O40" s="39">
        <v>17</v>
      </c>
      <c r="P40" s="39">
        <f t="shared" si="178"/>
        <v>2527673.720366667</v>
      </c>
      <c r="Q40" s="39">
        <v>0</v>
      </c>
      <c r="R40" s="39">
        <f t="shared" si="179"/>
        <v>0</v>
      </c>
      <c r="S40" s="39"/>
      <c r="T40" s="39">
        <f t="shared" si="180"/>
        <v>0</v>
      </c>
      <c r="U40" s="39"/>
      <c r="V40" s="39">
        <f t="shared" si="181"/>
        <v>0</v>
      </c>
      <c r="W40" s="39"/>
      <c r="X40" s="39">
        <f t="shared" si="182"/>
        <v>0</v>
      </c>
      <c r="Y40" s="39"/>
      <c r="Z40" s="39">
        <f t="shared" si="183"/>
        <v>0</v>
      </c>
      <c r="AA40" s="39"/>
      <c r="AB40" s="39">
        <f t="shared" si="184"/>
        <v>0</v>
      </c>
      <c r="AC40" s="39"/>
      <c r="AD40" s="39">
        <f t="shared" si="185"/>
        <v>0</v>
      </c>
      <c r="AE40" s="39">
        <v>0</v>
      </c>
      <c r="AF40" s="39">
        <f t="shared" si="186"/>
        <v>0</v>
      </c>
      <c r="AG40" s="39">
        <v>9</v>
      </c>
      <c r="AH40" s="39">
        <f t="shared" si="187"/>
        <v>1338180.2049</v>
      </c>
      <c r="AI40" s="39"/>
      <c r="AJ40" s="39">
        <f t="shared" si="188"/>
        <v>0</v>
      </c>
      <c r="AK40" s="39"/>
      <c r="AL40" s="39">
        <f t="shared" si="189"/>
        <v>0</v>
      </c>
      <c r="AM40" s="42">
        <v>0</v>
      </c>
      <c r="AN40" s="39">
        <f t="shared" si="190"/>
        <v>0</v>
      </c>
      <c r="AO40" s="43">
        <v>0</v>
      </c>
      <c r="AP40" s="39">
        <f t="shared" si="191"/>
        <v>0</v>
      </c>
      <c r="AQ40" s="39"/>
      <c r="AR40" s="39">
        <f t="shared" si="192"/>
        <v>0</v>
      </c>
      <c r="AS40" s="39">
        <v>20</v>
      </c>
      <c r="AT40" s="39">
        <f t="shared" si="193"/>
        <v>3437288.6441600001</v>
      </c>
      <c r="AU40" s="39"/>
      <c r="AV40" s="39">
        <f t="shared" si="194"/>
        <v>0</v>
      </c>
      <c r="AW40" s="39"/>
      <c r="AX40" s="39">
        <f t="shared" si="195"/>
        <v>0</v>
      </c>
      <c r="AY40" s="39"/>
      <c r="AZ40" s="39">
        <f t="shared" si="196"/>
        <v>0</v>
      </c>
      <c r="BA40" s="39"/>
      <c r="BB40" s="39">
        <f t="shared" si="197"/>
        <v>0</v>
      </c>
      <c r="BC40" s="39"/>
      <c r="BD40" s="39">
        <f t="shared" si="198"/>
        <v>0</v>
      </c>
      <c r="BE40" s="39"/>
      <c r="BF40" s="39">
        <f t="shared" si="199"/>
        <v>0</v>
      </c>
      <c r="BG40" s="39"/>
      <c r="BH40" s="39">
        <f t="shared" si="200"/>
        <v>0</v>
      </c>
      <c r="BI40" s="39"/>
      <c r="BJ40" s="39">
        <f t="shared" si="201"/>
        <v>0</v>
      </c>
      <c r="BK40" s="39"/>
      <c r="BL40" s="39">
        <f t="shared" si="202"/>
        <v>0</v>
      </c>
      <c r="BM40" s="39"/>
      <c r="BN40" s="39">
        <f t="shared" si="203"/>
        <v>0</v>
      </c>
      <c r="BO40" s="49"/>
      <c r="BP40" s="39">
        <f t="shared" si="204"/>
        <v>0</v>
      </c>
      <c r="BQ40" s="39">
        <v>0</v>
      </c>
      <c r="BR40" s="39">
        <f t="shared" si="205"/>
        <v>0</v>
      </c>
      <c r="BS40" s="39"/>
      <c r="BT40" s="39">
        <f t="shared" si="206"/>
        <v>0</v>
      </c>
      <c r="BU40" s="39"/>
      <c r="BV40" s="39">
        <f t="shared" si="207"/>
        <v>0</v>
      </c>
      <c r="BW40" s="39"/>
      <c r="BX40" s="39">
        <f t="shared" si="208"/>
        <v>0</v>
      </c>
      <c r="BY40" s="39"/>
      <c r="BZ40" s="39">
        <f t="shared" si="209"/>
        <v>0</v>
      </c>
      <c r="CA40" s="39"/>
      <c r="CB40" s="39">
        <f t="shared" si="210"/>
        <v>0</v>
      </c>
      <c r="CC40" s="39"/>
      <c r="CD40" s="39">
        <f t="shared" si="211"/>
        <v>0</v>
      </c>
      <c r="CE40" s="39"/>
      <c r="CF40" s="39">
        <f t="shared" si="212"/>
        <v>0</v>
      </c>
      <c r="CG40" s="39"/>
      <c r="CH40" s="39">
        <f t="shared" si="213"/>
        <v>0</v>
      </c>
      <c r="CI40" s="39"/>
      <c r="CJ40" s="39">
        <f t="shared" si="214"/>
        <v>0</v>
      </c>
      <c r="CK40" s="39"/>
      <c r="CL40" s="39">
        <f t="shared" si="215"/>
        <v>0</v>
      </c>
      <c r="CM40" s="39"/>
      <c r="CN40" s="39">
        <f t="shared" si="216"/>
        <v>0</v>
      </c>
      <c r="CO40" s="39"/>
      <c r="CP40" s="39">
        <f t="shared" si="217"/>
        <v>0</v>
      </c>
      <c r="CQ40" s="44"/>
      <c r="CR40" s="39">
        <f t="shared" si="218"/>
        <v>0</v>
      </c>
      <c r="CS40" s="39">
        <v>2</v>
      </c>
      <c r="CT40" s="39">
        <f t="shared" si="219"/>
        <v>382868.58108799998</v>
      </c>
      <c r="CU40" s="39"/>
      <c r="CV40" s="39">
        <f t="shared" si="220"/>
        <v>0</v>
      </c>
      <c r="CW40" s="39"/>
      <c r="CX40" s="39">
        <f t="shared" si="221"/>
        <v>0</v>
      </c>
      <c r="CY40" s="39"/>
      <c r="CZ40" s="39">
        <f t="shared" si="222"/>
        <v>0</v>
      </c>
      <c r="DA40" s="39">
        <v>5</v>
      </c>
      <c r="DB40" s="39">
        <f t="shared" si="223"/>
        <v>958946.21802000003</v>
      </c>
      <c r="DC40" s="39"/>
      <c r="DD40" s="39">
        <f t="shared" si="224"/>
        <v>0</v>
      </c>
      <c r="DE40" s="39"/>
      <c r="DF40" s="39">
        <f t="shared" si="225"/>
        <v>0</v>
      </c>
      <c r="DG40" s="39"/>
      <c r="DH40" s="39">
        <f t="shared" si="226"/>
        <v>0</v>
      </c>
      <c r="DI40" s="39">
        <v>16</v>
      </c>
      <c r="DJ40" s="39">
        <f t="shared" si="227"/>
        <v>3293981.0803200002</v>
      </c>
      <c r="DK40" s="39"/>
      <c r="DL40" s="39">
        <f t="shared" si="228"/>
        <v>0</v>
      </c>
      <c r="DM40" s="39"/>
      <c r="DN40" s="39">
        <f t="shared" si="174"/>
        <v>0</v>
      </c>
      <c r="DO40" s="39"/>
      <c r="DP40" s="39">
        <f t="shared" si="57"/>
        <v>0</v>
      </c>
      <c r="DQ40" s="39">
        <f t="shared" si="229"/>
        <v>69</v>
      </c>
      <c r="DR40" s="39">
        <f t="shared" si="229"/>
        <v>11938938.448854668</v>
      </c>
    </row>
    <row r="41" spans="1:122" ht="15.75" customHeight="1" x14ac:dyDescent="0.25">
      <c r="A41" s="46"/>
      <c r="B41" s="47">
        <v>25</v>
      </c>
      <c r="C41" s="33" t="s">
        <v>172</v>
      </c>
      <c r="D41" s="34">
        <f t="shared" si="60"/>
        <v>19063</v>
      </c>
      <c r="E41" s="35">
        <v>18530</v>
      </c>
      <c r="F41" s="35">
        <v>18715</v>
      </c>
      <c r="G41" s="48">
        <v>1.04</v>
      </c>
      <c r="H41" s="37">
        <v>1</v>
      </c>
      <c r="I41" s="37">
        <v>1</v>
      </c>
      <c r="J41" s="38"/>
      <c r="K41" s="34">
        <v>1.4</v>
      </c>
      <c r="L41" s="34">
        <v>1.68</v>
      </c>
      <c r="M41" s="34">
        <v>2.23</v>
      </c>
      <c r="N41" s="34">
        <v>2.57</v>
      </c>
      <c r="O41" s="39">
        <v>10</v>
      </c>
      <c r="P41" s="39">
        <f t="shared" si="178"/>
        <v>290665.7086666667</v>
      </c>
      <c r="Q41" s="39">
        <v>0</v>
      </c>
      <c r="R41" s="39">
        <f t="shared" si="179"/>
        <v>0</v>
      </c>
      <c r="S41" s="39">
        <v>0</v>
      </c>
      <c r="T41" s="39">
        <f t="shared" si="180"/>
        <v>0</v>
      </c>
      <c r="U41" s="39"/>
      <c r="V41" s="39">
        <f t="shared" si="181"/>
        <v>0</v>
      </c>
      <c r="W41" s="39">
        <v>0</v>
      </c>
      <c r="X41" s="39">
        <f t="shared" si="182"/>
        <v>0</v>
      </c>
      <c r="Y41" s="39">
        <v>2</v>
      </c>
      <c r="Z41" s="39">
        <f t="shared" si="183"/>
        <v>58133.14173333333</v>
      </c>
      <c r="AA41" s="39">
        <v>0</v>
      </c>
      <c r="AB41" s="39">
        <f t="shared" si="184"/>
        <v>0</v>
      </c>
      <c r="AC41" s="39">
        <v>0</v>
      </c>
      <c r="AD41" s="39">
        <f t="shared" si="185"/>
        <v>0</v>
      </c>
      <c r="AE41" s="39">
        <v>0</v>
      </c>
      <c r="AF41" s="39">
        <f t="shared" si="186"/>
        <v>0</v>
      </c>
      <c r="AG41" s="39">
        <v>50</v>
      </c>
      <c r="AH41" s="39">
        <f t="shared" si="187"/>
        <v>1453328.5433333337</v>
      </c>
      <c r="AI41" s="39">
        <v>0</v>
      </c>
      <c r="AJ41" s="39">
        <f t="shared" si="188"/>
        <v>0</v>
      </c>
      <c r="AK41" s="39"/>
      <c r="AL41" s="39">
        <f t="shared" si="189"/>
        <v>0</v>
      </c>
      <c r="AM41" s="42">
        <v>0</v>
      </c>
      <c r="AN41" s="39">
        <f t="shared" si="190"/>
        <v>0</v>
      </c>
      <c r="AO41" s="43">
        <v>12</v>
      </c>
      <c r="AP41" s="39">
        <f t="shared" si="191"/>
        <v>403170.69811200001</v>
      </c>
      <c r="AQ41" s="39">
        <v>0</v>
      </c>
      <c r="AR41" s="39">
        <f t="shared" si="192"/>
        <v>0</v>
      </c>
      <c r="AS41" s="39">
        <v>10</v>
      </c>
      <c r="AT41" s="39">
        <f t="shared" si="193"/>
        <v>335975.58176000003</v>
      </c>
      <c r="AU41" s="39">
        <v>0</v>
      </c>
      <c r="AV41" s="39">
        <f t="shared" si="194"/>
        <v>0</v>
      </c>
      <c r="AW41" s="39"/>
      <c r="AX41" s="39">
        <f t="shared" si="195"/>
        <v>0</v>
      </c>
      <c r="AY41" s="39"/>
      <c r="AZ41" s="39">
        <f t="shared" si="196"/>
        <v>0</v>
      </c>
      <c r="BA41" s="39">
        <v>1</v>
      </c>
      <c r="BB41" s="39">
        <f t="shared" si="197"/>
        <v>32680.225759999998</v>
      </c>
      <c r="BC41" s="39">
        <v>0</v>
      </c>
      <c r="BD41" s="39">
        <f t="shared" si="198"/>
        <v>0</v>
      </c>
      <c r="BE41" s="39">
        <v>0</v>
      </c>
      <c r="BF41" s="39">
        <f t="shared" si="199"/>
        <v>0</v>
      </c>
      <c r="BG41" s="39">
        <v>0</v>
      </c>
      <c r="BH41" s="39">
        <f t="shared" si="200"/>
        <v>0</v>
      </c>
      <c r="BI41" s="39">
        <v>0</v>
      </c>
      <c r="BJ41" s="39">
        <f t="shared" si="201"/>
        <v>0</v>
      </c>
      <c r="BK41" s="39"/>
      <c r="BL41" s="39">
        <f t="shared" si="202"/>
        <v>0</v>
      </c>
      <c r="BM41" s="39"/>
      <c r="BN41" s="39">
        <f t="shared" si="203"/>
        <v>0</v>
      </c>
      <c r="BO41" s="49">
        <v>2</v>
      </c>
      <c r="BP41" s="39">
        <f t="shared" si="204"/>
        <v>59776.895359999995</v>
      </c>
      <c r="BQ41" s="39">
        <v>10</v>
      </c>
      <c r="BR41" s="39">
        <f t="shared" si="205"/>
        <v>371142.26239999995</v>
      </c>
      <c r="BS41" s="39"/>
      <c r="BT41" s="39">
        <f t="shared" si="206"/>
        <v>0</v>
      </c>
      <c r="BU41" s="39">
        <v>0</v>
      </c>
      <c r="BV41" s="39">
        <f t="shared" si="207"/>
        <v>0</v>
      </c>
      <c r="BW41" s="39">
        <v>0</v>
      </c>
      <c r="BX41" s="39">
        <f t="shared" si="208"/>
        <v>0</v>
      </c>
      <c r="BY41" s="39"/>
      <c r="BZ41" s="39">
        <f t="shared" si="209"/>
        <v>0</v>
      </c>
      <c r="CA41" s="39">
        <v>0</v>
      </c>
      <c r="CB41" s="39">
        <f t="shared" si="210"/>
        <v>0</v>
      </c>
      <c r="CC41" s="39">
        <v>0</v>
      </c>
      <c r="CD41" s="39">
        <f t="shared" si="211"/>
        <v>0</v>
      </c>
      <c r="CE41" s="39">
        <v>0</v>
      </c>
      <c r="CF41" s="39">
        <f t="shared" si="212"/>
        <v>0</v>
      </c>
      <c r="CG41" s="39"/>
      <c r="CH41" s="39">
        <f t="shared" si="213"/>
        <v>0</v>
      </c>
      <c r="CI41" s="39"/>
      <c r="CJ41" s="39">
        <f t="shared" si="214"/>
        <v>0</v>
      </c>
      <c r="CK41" s="39"/>
      <c r="CL41" s="39">
        <f t="shared" si="215"/>
        <v>0</v>
      </c>
      <c r="CM41" s="39">
        <v>6</v>
      </c>
      <c r="CN41" s="39">
        <f t="shared" si="216"/>
        <v>199836.73819200002</v>
      </c>
      <c r="CO41" s="39">
        <v>7</v>
      </c>
      <c r="CP41" s="39">
        <f t="shared" si="217"/>
        <v>268024.61431199999</v>
      </c>
      <c r="CQ41" s="44"/>
      <c r="CR41" s="39">
        <f t="shared" si="218"/>
        <v>0</v>
      </c>
      <c r="CS41" s="39"/>
      <c r="CT41" s="39">
        <f t="shared" si="219"/>
        <v>0</v>
      </c>
      <c r="CU41" s="39">
        <v>3</v>
      </c>
      <c r="CV41" s="39">
        <f t="shared" si="220"/>
        <v>97589.598288000008</v>
      </c>
      <c r="CW41" s="39">
        <v>3</v>
      </c>
      <c r="CX41" s="39">
        <f t="shared" si="221"/>
        <v>112477.902264</v>
      </c>
      <c r="CY41" s="39"/>
      <c r="CZ41" s="39">
        <f t="shared" si="222"/>
        <v>0</v>
      </c>
      <c r="DA41" s="39">
        <v>5</v>
      </c>
      <c r="DB41" s="39">
        <f t="shared" si="223"/>
        <v>187463.17044000002</v>
      </c>
      <c r="DC41" s="39">
        <v>9</v>
      </c>
      <c r="DD41" s="39">
        <f t="shared" si="224"/>
        <v>278356.69679999992</v>
      </c>
      <c r="DE41" s="39"/>
      <c r="DF41" s="39">
        <f t="shared" si="225"/>
        <v>0</v>
      </c>
      <c r="DG41" s="39"/>
      <c r="DH41" s="39">
        <f t="shared" si="226"/>
        <v>0</v>
      </c>
      <c r="DI41" s="39"/>
      <c r="DJ41" s="39">
        <f t="shared" si="227"/>
        <v>0</v>
      </c>
      <c r="DK41" s="39"/>
      <c r="DL41" s="39">
        <f t="shared" si="228"/>
        <v>0</v>
      </c>
      <c r="DM41" s="39">
        <v>1</v>
      </c>
      <c r="DN41" s="39">
        <f t="shared" si="174"/>
        <v>59535.807023333327</v>
      </c>
      <c r="DO41" s="39"/>
      <c r="DP41" s="39">
        <f t="shared" si="57"/>
        <v>0</v>
      </c>
      <c r="DQ41" s="39">
        <f t="shared" si="229"/>
        <v>131</v>
      </c>
      <c r="DR41" s="39">
        <f t="shared" si="229"/>
        <v>4208157.5844446663</v>
      </c>
    </row>
    <row r="42" spans="1:122" ht="33.75" customHeight="1" x14ac:dyDescent="0.25">
      <c r="A42" s="46"/>
      <c r="B42" s="47">
        <v>26</v>
      </c>
      <c r="C42" s="33" t="s">
        <v>173</v>
      </c>
      <c r="D42" s="34">
        <f t="shared" si="60"/>
        <v>19063</v>
      </c>
      <c r="E42" s="35">
        <v>18530</v>
      </c>
      <c r="F42" s="35">
        <v>18715</v>
      </c>
      <c r="G42" s="48">
        <v>1.0900000000000001</v>
      </c>
      <c r="H42" s="37">
        <v>1</v>
      </c>
      <c r="I42" s="37">
        <v>1</v>
      </c>
      <c r="J42" s="38"/>
      <c r="K42" s="34">
        <v>1.4</v>
      </c>
      <c r="L42" s="34">
        <v>1.68</v>
      </c>
      <c r="M42" s="34">
        <v>2.23</v>
      </c>
      <c r="N42" s="34">
        <v>2.57</v>
      </c>
      <c r="O42" s="39">
        <v>1</v>
      </c>
      <c r="P42" s="39">
        <f t="shared" si="178"/>
        <v>30464.002158333336</v>
      </c>
      <c r="Q42" s="39">
        <v>0</v>
      </c>
      <c r="R42" s="39">
        <f t="shared" si="179"/>
        <v>0</v>
      </c>
      <c r="S42" s="39">
        <v>0</v>
      </c>
      <c r="T42" s="39">
        <f t="shared" si="180"/>
        <v>0</v>
      </c>
      <c r="U42" s="39"/>
      <c r="V42" s="39">
        <f t="shared" si="181"/>
        <v>0</v>
      </c>
      <c r="W42" s="39"/>
      <c r="X42" s="39">
        <f t="shared" si="182"/>
        <v>0</v>
      </c>
      <c r="Y42" s="39">
        <v>2</v>
      </c>
      <c r="Z42" s="39">
        <f t="shared" si="183"/>
        <v>60928.004316666673</v>
      </c>
      <c r="AA42" s="39">
        <v>0</v>
      </c>
      <c r="AB42" s="39">
        <f t="shared" si="184"/>
        <v>0</v>
      </c>
      <c r="AC42" s="39">
        <v>0</v>
      </c>
      <c r="AD42" s="39">
        <f t="shared" si="185"/>
        <v>0</v>
      </c>
      <c r="AE42" s="39">
        <v>0</v>
      </c>
      <c r="AF42" s="39">
        <f t="shared" si="186"/>
        <v>0</v>
      </c>
      <c r="AG42" s="39"/>
      <c r="AH42" s="39">
        <f t="shared" si="187"/>
        <v>0</v>
      </c>
      <c r="AI42" s="39">
        <v>0</v>
      </c>
      <c r="AJ42" s="39">
        <f t="shared" si="188"/>
        <v>0</v>
      </c>
      <c r="AK42" s="39"/>
      <c r="AL42" s="39">
        <f t="shared" si="189"/>
        <v>0</v>
      </c>
      <c r="AM42" s="42">
        <v>0</v>
      </c>
      <c r="AN42" s="39">
        <f t="shared" si="190"/>
        <v>0</v>
      </c>
      <c r="AO42" s="43">
        <v>1</v>
      </c>
      <c r="AP42" s="39">
        <f t="shared" si="191"/>
        <v>35212.825396</v>
      </c>
      <c r="AQ42" s="39">
        <v>0</v>
      </c>
      <c r="AR42" s="39">
        <f t="shared" si="192"/>
        <v>0</v>
      </c>
      <c r="AS42" s="39"/>
      <c r="AT42" s="39">
        <f t="shared" si="193"/>
        <v>0</v>
      </c>
      <c r="AU42" s="39">
        <v>0</v>
      </c>
      <c r="AV42" s="39">
        <f t="shared" si="194"/>
        <v>0</v>
      </c>
      <c r="AW42" s="39"/>
      <c r="AX42" s="39">
        <f t="shared" si="195"/>
        <v>0</v>
      </c>
      <c r="AY42" s="39"/>
      <c r="AZ42" s="39">
        <f t="shared" si="196"/>
        <v>0</v>
      </c>
      <c r="BA42" s="39">
        <v>0</v>
      </c>
      <c r="BB42" s="39">
        <f t="shared" si="197"/>
        <v>0</v>
      </c>
      <c r="BC42" s="39">
        <v>0</v>
      </c>
      <c r="BD42" s="39">
        <f t="shared" si="198"/>
        <v>0</v>
      </c>
      <c r="BE42" s="39">
        <v>0</v>
      </c>
      <c r="BF42" s="39">
        <f t="shared" si="199"/>
        <v>0</v>
      </c>
      <c r="BG42" s="39">
        <v>0</v>
      </c>
      <c r="BH42" s="39">
        <f t="shared" si="200"/>
        <v>0</v>
      </c>
      <c r="BI42" s="39">
        <v>0</v>
      </c>
      <c r="BJ42" s="39">
        <f t="shared" si="201"/>
        <v>0</v>
      </c>
      <c r="BK42" s="39">
        <v>0</v>
      </c>
      <c r="BL42" s="39">
        <f t="shared" si="202"/>
        <v>0</v>
      </c>
      <c r="BM42" s="39">
        <v>1</v>
      </c>
      <c r="BN42" s="39">
        <f t="shared" si="203"/>
        <v>29344.021163333331</v>
      </c>
      <c r="BO42" s="49"/>
      <c r="BP42" s="39">
        <f t="shared" si="204"/>
        <v>0</v>
      </c>
      <c r="BQ42" s="39">
        <v>5</v>
      </c>
      <c r="BR42" s="39">
        <f t="shared" si="205"/>
        <v>194492.82019999999</v>
      </c>
      <c r="BS42" s="39">
        <v>0</v>
      </c>
      <c r="BT42" s="39">
        <f t="shared" si="206"/>
        <v>0</v>
      </c>
      <c r="BU42" s="39">
        <v>0</v>
      </c>
      <c r="BV42" s="39">
        <f t="shared" si="207"/>
        <v>0</v>
      </c>
      <c r="BW42" s="39">
        <v>0</v>
      </c>
      <c r="BX42" s="39">
        <f t="shared" si="208"/>
        <v>0</v>
      </c>
      <c r="BY42" s="39"/>
      <c r="BZ42" s="39">
        <f t="shared" si="209"/>
        <v>0</v>
      </c>
      <c r="CA42" s="39">
        <v>0</v>
      </c>
      <c r="CB42" s="39">
        <f t="shared" si="210"/>
        <v>0</v>
      </c>
      <c r="CC42" s="39">
        <v>0</v>
      </c>
      <c r="CD42" s="39">
        <f t="shared" si="211"/>
        <v>0</v>
      </c>
      <c r="CE42" s="39">
        <v>0</v>
      </c>
      <c r="CF42" s="39">
        <f t="shared" si="212"/>
        <v>0</v>
      </c>
      <c r="CG42" s="39"/>
      <c r="CH42" s="39">
        <f t="shared" si="213"/>
        <v>0</v>
      </c>
      <c r="CI42" s="39"/>
      <c r="CJ42" s="39">
        <f t="shared" si="214"/>
        <v>0</v>
      </c>
      <c r="CK42" s="39"/>
      <c r="CL42" s="39">
        <f t="shared" si="215"/>
        <v>0</v>
      </c>
      <c r="CM42" s="39">
        <v>3</v>
      </c>
      <c r="CN42" s="39">
        <f t="shared" si="216"/>
        <v>104722.13684100001</v>
      </c>
      <c r="CO42" s="39"/>
      <c r="CP42" s="39">
        <f t="shared" si="217"/>
        <v>0</v>
      </c>
      <c r="CQ42" s="44"/>
      <c r="CR42" s="39">
        <f t="shared" si="218"/>
        <v>0</v>
      </c>
      <c r="CS42" s="39"/>
      <c r="CT42" s="39">
        <f t="shared" si="219"/>
        <v>0</v>
      </c>
      <c r="CU42" s="39"/>
      <c r="CV42" s="39">
        <f t="shared" si="220"/>
        <v>0</v>
      </c>
      <c r="CW42" s="39">
        <v>1</v>
      </c>
      <c r="CX42" s="39">
        <f t="shared" si="221"/>
        <v>39295.164572999995</v>
      </c>
      <c r="CY42" s="39"/>
      <c r="CZ42" s="39">
        <f t="shared" si="222"/>
        <v>0</v>
      </c>
      <c r="DA42" s="39"/>
      <c r="DB42" s="39">
        <f t="shared" si="223"/>
        <v>0</v>
      </c>
      <c r="DC42" s="39"/>
      <c r="DD42" s="39">
        <f t="shared" si="224"/>
        <v>0</v>
      </c>
      <c r="DE42" s="39"/>
      <c r="DF42" s="39">
        <f t="shared" si="225"/>
        <v>0</v>
      </c>
      <c r="DG42" s="39"/>
      <c r="DH42" s="39">
        <f t="shared" si="226"/>
        <v>0</v>
      </c>
      <c r="DI42" s="39"/>
      <c r="DJ42" s="39">
        <f t="shared" si="227"/>
        <v>0</v>
      </c>
      <c r="DK42" s="39"/>
      <c r="DL42" s="39">
        <f t="shared" si="228"/>
        <v>0</v>
      </c>
      <c r="DM42" s="39"/>
      <c r="DN42" s="39">
        <f t="shared" si="174"/>
        <v>0</v>
      </c>
      <c r="DO42" s="39"/>
      <c r="DP42" s="39">
        <f t="shared" si="57"/>
        <v>0</v>
      </c>
      <c r="DQ42" s="39">
        <f t="shared" si="229"/>
        <v>14</v>
      </c>
      <c r="DR42" s="39">
        <f t="shared" si="229"/>
        <v>494458.97464833327</v>
      </c>
    </row>
    <row r="43" spans="1:122" ht="15.75" customHeight="1" x14ac:dyDescent="0.25">
      <c r="A43" s="86">
        <v>6</v>
      </c>
      <c r="B43" s="100"/>
      <c r="C43" s="88" t="s">
        <v>174</v>
      </c>
      <c r="D43" s="95">
        <f t="shared" si="60"/>
        <v>19063</v>
      </c>
      <c r="E43" s="96">
        <v>18530</v>
      </c>
      <c r="F43" s="96">
        <v>18715</v>
      </c>
      <c r="G43" s="93">
        <v>0.8</v>
      </c>
      <c r="H43" s="97">
        <v>1</v>
      </c>
      <c r="I43" s="97">
        <v>1</v>
      </c>
      <c r="J43" s="98"/>
      <c r="K43" s="95">
        <v>1.4</v>
      </c>
      <c r="L43" s="95">
        <v>1.68</v>
      </c>
      <c r="M43" s="95">
        <v>2.23</v>
      </c>
      <c r="N43" s="95">
        <v>2.57</v>
      </c>
      <c r="O43" s="45">
        <f t="shared" ref="O43:BZ43" si="230">SUM(O44:O46)</f>
        <v>19</v>
      </c>
      <c r="P43" s="45">
        <f t="shared" si="230"/>
        <v>424776.02789999999</v>
      </c>
      <c r="Q43" s="45">
        <f t="shared" si="230"/>
        <v>22</v>
      </c>
      <c r="R43" s="45">
        <f t="shared" si="230"/>
        <v>430261.96289999998</v>
      </c>
      <c r="S43" s="94">
        <v>0</v>
      </c>
      <c r="T43" s="94">
        <f t="shared" ref="T43" si="231">SUM(T44:T46)</f>
        <v>0</v>
      </c>
      <c r="U43" s="45">
        <f t="shared" si="230"/>
        <v>1274</v>
      </c>
      <c r="V43" s="45">
        <f t="shared" si="230"/>
        <v>41400277.759224996</v>
      </c>
      <c r="W43" s="45">
        <f t="shared" si="230"/>
        <v>0</v>
      </c>
      <c r="X43" s="45">
        <f t="shared" si="230"/>
        <v>0</v>
      </c>
      <c r="Y43" s="45">
        <f t="shared" si="230"/>
        <v>50</v>
      </c>
      <c r="Z43" s="45">
        <f t="shared" si="230"/>
        <v>705627.04484999995</v>
      </c>
      <c r="AA43" s="94">
        <f t="shared" si="230"/>
        <v>0</v>
      </c>
      <c r="AB43" s="94">
        <f t="shared" si="230"/>
        <v>0</v>
      </c>
      <c r="AC43" s="94">
        <f t="shared" si="230"/>
        <v>0</v>
      </c>
      <c r="AD43" s="94">
        <f t="shared" si="230"/>
        <v>0</v>
      </c>
      <c r="AE43" s="94">
        <f t="shared" si="230"/>
        <v>0</v>
      </c>
      <c r="AF43" s="94">
        <f t="shared" si="230"/>
        <v>0</v>
      </c>
      <c r="AG43" s="45">
        <f t="shared" si="230"/>
        <v>64</v>
      </c>
      <c r="AH43" s="45">
        <f t="shared" si="230"/>
        <v>949181.1063000001</v>
      </c>
      <c r="AI43" s="45">
        <f t="shared" si="230"/>
        <v>0</v>
      </c>
      <c r="AJ43" s="45">
        <f t="shared" si="230"/>
        <v>0</v>
      </c>
      <c r="AK43" s="45">
        <f t="shared" si="230"/>
        <v>0</v>
      </c>
      <c r="AL43" s="45">
        <f t="shared" si="230"/>
        <v>0</v>
      </c>
      <c r="AM43" s="45">
        <f t="shared" si="230"/>
        <v>6</v>
      </c>
      <c r="AN43" s="45">
        <f t="shared" si="230"/>
        <v>116603.57414999999</v>
      </c>
      <c r="AO43" s="94">
        <f t="shared" si="230"/>
        <v>126</v>
      </c>
      <c r="AP43" s="94">
        <f t="shared" si="230"/>
        <v>2778361.2312960001</v>
      </c>
      <c r="AQ43" s="94">
        <f t="shared" si="230"/>
        <v>6</v>
      </c>
      <c r="AR43" s="94">
        <f t="shared" si="230"/>
        <v>68215.391999999993</v>
      </c>
      <c r="AS43" s="94">
        <f t="shared" si="230"/>
        <v>5</v>
      </c>
      <c r="AT43" s="94">
        <f t="shared" si="230"/>
        <v>117640.41072</v>
      </c>
      <c r="AU43" s="94">
        <f t="shared" si="230"/>
        <v>0</v>
      </c>
      <c r="AV43" s="94">
        <f t="shared" si="230"/>
        <v>0</v>
      </c>
      <c r="AW43" s="94">
        <f t="shared" si="230"/>
        <v>0</v>
      </c>
      <c r="AX43" s="94">
        <f t="shared" si="230"/>
        <v>0</v>
      </c>
      <c r="AY43" s="94">
        <f t="shared" si="230"/>
        <v>0</v>
      </c>
      <c r="AZ43" s="94">
        <f t="shared" si="230"/>
        <v>0</v>
      </c>
      <c r="BA43" s="94">
        <f t="shared" si="230"/>
        <v>14</v>
      </c>
      <c r="BB43" s="94">
        <f t="shared" si="230"/>
        <v>304598.00763000001</v>
      </c>
      <c r="BC43" s="94">
        <f t="shared" si="230"/>
        <v>0</v>
      </c>
      <c r="BD43" s="94">
        <f t="shared" si="230"/>
        <v>0</v>
      </c>
      <c r="BE43" s="94">
        <f t="shared" si="230"/>
        <v>0</v>
      </c>
      <c r="BF43" s="94">
        <f t="shared" si="230"/>
        <v>0</v>
      </c>
      <c r="BG43" s="94">
        <f t="shared" si="230"/>
        <v>0</v>
      </c>
      <c r="BH43" s="94">
        <f t="shared" si="230"/>
        <v>0</v>
      </c>
      <c r="BI43" s="94">
        <f t="shared" si="230"/>
        <v>0</v>
      </c>
      <c r="BJ43" s="94">
        <f t="shared" si="230"/>
        <v>0</v>
      </c>
      <c r="BK43" s="94">
        <f t="shared" si="230"/>
        <v>161</v>
      </c>
      <c r="BL43" s="94">
        <f t="shared" si="230"/>
        <v>2191616.6827449999</v>
      </c>
      <c r="BM43" s="94">
        <f t="shared" si="230"/>
        <v>248</v>
      </c>
      <c r="BN43" s="94">
        <f t="shared" si="230"/>
        <v>4365983.9288799996</v>
      </c>
      <c r="BO43" s="94">
        <f t="shared" si="230"/>
        <v>10</v>
      </c>
      <c r="BP43" s="94">
        <f t="shared" si="230"/>
        <v>224813.70940000002</v>
      </c>
      <c r="BQ43" s="94">
        <f t="shared" si="230"/>
        <v>150</v>
      </c>
      <c r="BR43" s="94">
        <f t="shared" si="230"/>
        <v>2567757.53388</v>
      </c>
      <c r="BS43" s="94">
        <f t="shared" si="230"/>
        <v>147</v>
      </c>
      <c r="BT43" s="94">
        <f t="shared" si="230"/>
        <v>1642754.0461499998</v>
      </c>
      <c r="BU43" s="94">
        <f t="shared" si="230"/>
        <v>2</v>
      </c>
      <c r="BV43" s="94">
        <f t="shared" si="230"/>
        <v>34901.546726666667</v>
      </c>
      <c r="BW43" s="94">
        <f t="shared" si="230"/>
        <v>2</v>
      </c>
      <c r="BX43" s="94">
        <f t="shared" si="230"/>
        <v>44962.741879999994</v>
      </c>
      <c r="BY43" s="94">
        <f t="shared" si="230"/>
        <v>0</v>
      </c>
      <c r="BZ43" s="94">
        <f t="shared" si="230"/>
        <v>0</v>
      </c>
      <c r="CA43" s="94">
        <f t="shared" ref="CA43:DR43" si="232">SUM(CA44:CA46)</f>
        <v>227</v>
      </c>
      <c r="CB43" s="94">
        <f t="shared" si="232"/>
        <v>2848119.0370499995</v>
      </c>
      <c r="CC43" s="94">
        <f t="shared" si="232"/>
        <v>1</v>
      </c>
      <c r="CD43" s="94">
        <f t="shared" si="232"/>
        <v>22481.370939999997</v>
      </c>
      <c r="CE43" s="94">
        <f t="shared" si="232"/>
        <v>0</v>
      </c>
      <c r="CF43" s="94">
        <f t="shared" si="232"/>
        <v>0</v>
      </c>
      <c r="CG43" s="94">
        <f t="shared" si="232"/>
        <v>0</v>
      </c>
      <c r="CH43" s="94">
        <f t="shared" si="232"/>
        <v>0</v>
      </c>
      <c r="CI43" s="94">
        <f t="shared" si="232"/>
        <v>132</v>
      </c>
      <c r="CJ43" s="94">
        <f t="shared" si="232"/>
        <v>1864799.3489766666</v>
      </c>
      <c r="CK43" s="94">
        <f t="shared" si="232"/>
        <v>23</v>
      </c>
      <c r="CL43" s="94">
        <f t="shared" si="232"/>
        <v>452798.05444999994</v>
      </c>
      <c r="CM43" s="94">
        <f t="shared" si="232"/>
        <v>24</v>
      </c>
      <c r="CN43" s="94">
        <f t="shared" si="232"/>
        <v>489999.22461000003</v>
      </c>
      <c r="CO43" s="94">
        <f t="shared" si="232"/>
        <v>29</v>
      </c>
      <c r="CP43" s="94">
        <f t="shared" si="232"/>
        <v>593226.47692000004</v>
      </c>
      <c r="CQ43" s="99">
        <f t="shared" si="232"/>
        <v>20</v>
      </c>
      <c r="CR43" s="94">
        <f t="shared" si="232"/>
        <v>465312.53089999984</v>
      </c>
      <c r="CS43" s="94">
        <f t="shared" si="232"/>
        <v>46</v>
      </c>
      <c r="CT43" s="94">
        <f t="shared" si="232"/>
        <v>1156990.8165199999</v>
      </c>
      <c r="CU43" s="94">
        <f t="shared" si="232"/>
        <v>25</v>
      </c>
      <c r="CV43" s="94">
        <f t="shared" si="232"/>
        <v>336737.05710399995</v>
      </c>
      <c r="CW43" s="94">
        <f t="shared" si="232"/>
        <v>62</v>
      </c>
      <c r="CX43" s="94">
        <f t="shared" si="232"/>
        <v>1749340.8602459999</v>
      </c>
      <c r="CY43" s="94">
        <f t="shared" si="232"/>
        <v>14</v>
      </c>
      <c r="CZ43" s="94">
        <f t="shared" si="232"/>
        <v>375381.52671599993</v>
      </c>
      <c r="DA43" s="94">
        <f t="shared" si="232"/>
        <v>71</v>
      </c>
      <c r="DB43" s="94">
        <f t="shared" si="232"/>
        <v>1228845.4702719999</v>
      </c>
      <c r="DC43" s="94">
        <f t="shared" si="232"/>
        <v>80</v>
      </c>
      <c r="DD43" s="94">
        <f t="shared" si="232"/>
        <v>2893281.9719999996</v>
      </c>
      <c r="DE43" s="94">
        <f t="shared" si="232"/>
        <v>24</v>
      </c>
      <c r="DF43" s="94">
        <f t="shared" si="232"/>
        <v>368962.36659333331</v>
      </c>
      <c r="DG43" s="94">
        <f t="shared" si="232"/>
        <v>17</v>
      </c>
      <c r="DH43" s="94">
        <f t="shared" si="232"/>
        <v>383373.32529999997</v>
      </c>
      <c r="DI43" s="94">
        <f t="shared" si="232"/>
        <v>10</v>
      </c>
      <c r="DJ43" s="94">
        <f t="shared" si="232"/>
        <v>215670.14588</v>
      </c>
      <c r="DK43" s="94">
        <f t="shared" si="232"/>
        <v>4</v>
      </c>
      <c r="DL43" s="94">
        <f t="shared" si="232"/>
        <v>189591.73537916667</v>
      </c>
      <c r="DM43" s="94">
        <f t="shared" si="232"/>
        <v>34</v>
      </c>
      <c r="DN43" s="94">
        <f t="shared" si="232"/>
        <v>1559245.567803333</v>
      </c>
      <c r="DO43" s="94">
        <f t="shared" si="232"/>
        <v>0</v>
      </c>
      <c r="DP43" s="94">
        <f t="shared" si="232"/>
        <v>0</v>
      </c>
      <c r="DQ43" s="94">
        <f t="shared" si="232"/>
        <v>3149</v>
      </c>
      <c r="DR43" s="94">
        <f t="shared" si="232"/>
        <v>75562489.594293177</v>
      </c>
    </row>
    <row r="44" spans="1:122" x14ac:dyDescent="0.25">
      <c r="A44" s="46"/>
      <c r="B44" s="47">
        <v>27</v>
      </c>
      <c r="C44" s="33" t="s">
        <v>175</v>
      </c>
      <c r="D44" s="34">
        <f t="shared" si="60"/>
        <v>19063</v>
      </c>
      <c r="E44" s="35">
        <v>18530</v>
      </c>
      <c r="F44" s="35">
        <v>18715</v>
      </c>
      <c r="G44" s="48">
        <v>1.72</v>
      </c>
      <c r="H44" s="37">
        <v>1</v>
      </c>
      <c r="I44" s="66">
        <v>1</v>
      </c>
      <c r="J44" s="66"/>
      <c r="K44" s="34">
        <v>1.4</v>
      </c>
      <c r="L44" s="34">
        <v>1.68</v>
      </c>
      <c r="M44" s="34">
        <v>2.23</v>
      </c>
      <c r="N44" s="34">
        <v>2.57</v>
      </c>
      <c r="O44" s="39">
        <v>4</v>
      </c>
      <c r="P44" s="39">
        <f>(O44/12*5*$D44*$G44*$H44*$K44*P$9)+(O44/12*4*$E44*$G44*$I44*$K44)+(O44/12*3*$F44*$G44*$I44*$K44)</f>
        <v>181830.6084</v>
      </c>
      <c r="Q44" s="39">
        <v>0</v>
      </c>
      <c r="R44" s="39">
        <f>(Q44/12*5*$D44*$G44*$H44*$K44*R$9)+(Q44/12*4*$E44*$G44*$I44*$K44)+(Q44/12*3*$F44*$G44*$I44*$K44)</f>
        <v>0</v>
      </c>
      <c r="S44" s="39">
        <v>0</v>
      </c>
      <c r="T44" s="39">
        <f>(S44/12*5*$D44*$G44*$H44*$K44*T$9)+(S44/12*4*$E44*$G44*$I44*$K44)+(S44/12*3*$F44*$G44*$I44*$K44)</f>
        <v>0</v>
      </c>
      <c r="U44" s="39">
        <f>712</f>
        <v>712</v>
      </c>
      <c r="V44" s="39">
        <f>(U44/12*5*$D44*$G44*$H44*$K44*V$9)+(U44/12*4*$E44*$G44*$I44*$K44)+(U44/12*3*$F44*$G44*$I44*$K44)</f>
        <v>32161576.812400002</v>
      </c>
      <c r="W44" s="39">
        <v>0</v>
      </c>
      <c r="X44" s="39">
        <f>(W44/12*5*$D44*$G44*$H44*$K44*X$9)+(W44/12*4*$E44*$G44*$I44*$K44)+(W44/12*3*$F44*$G44*$I44*$K44)</f>
        <v>0</v>
      </c>
      <c r="Y44" s="39"/>
      <c r="Z44" s="39">
        <f>(Y44/12*5*$D44*$G44*$H44*$K44*Z$9)+(Y44/12*4*$E44*$G44*$I44*$K44)+(Y44/12*3*$F44*$G44*$I44*$K44)</f>
        <v>0</v>
      </c>
      <c r="AA44" s="39">
        <v>0</v>
      </c>
      <c r="AB44" s="39">
        <f>(AA44/12*5*$D44*$G44*$H44*$K44*AB$9)+(AA44/12*4*$E44*$G44*$I44*$K44)+(AA44/12*3*$F44*$G44*$I44*$K44)</f>
        <v>0</v>
      </c>
      <c r="AC44" s="39">
        <v>0</v>
      </c>
      <c r="AD44" s="39">
        <f>(AC44/12*5*$D44*$G44*$H44*$K44*AD$9)+(AC44/12*4*$E44*$G44*$I44*$K44)+(AC44/12*3*$F44*$G44*$I44*$K44)</f>
        <v>0</v>
      </c>
      <c r="AE44" s="39">
        <v>0</v>
      </c>
      <c r="AF44" s="39">
        <f>(AE44/12*5*$D44*$G44*$H44*$K44*AF$9)+(AE44/12*4*$E44*$G44*$I44*$K44)+(AE44/12*3*$F44*$G44*$I44*$K44)</f>
        <v>0</v>
      </c>
      <c r="AG44" s="39"/>
      <c r="AH44" s="39">
        <f>(AG44/12*5*$D44*$G44*$H44*$K44*AH$9)+(AG44/12*4*$E44*$G44*$I44*$K44)+(AG44/12*3*$F44*$G44*$I44*$K44)</f>
        <v>0</v>
      </c>
      <c r="AI44" s="39">
        <v>0</v>
      </c>
      <c r="AJ44" s="39">
        <f>(AI44/12*5*$D44*$G44*$H44*$K44*AJ$9)+(AI44/12*4*$E44*$G44*$I44*$K44)+(AI44/12*3*$F44*$G44*$I44*$K44)</f>
        <v>0</v>
      </c>
      <c r="AK44" s="39">
        <v>0</v>
      </c>
      <c r="AL44" s="39">
        <f>(AK44/12*5*$D44*$G44*$H44*$K44*AL$9)+(AK44/12*4*$E44*$G44*$I44*$K44)+(AK44/12*3*$F44*$G44*$I44*$K44)</f>
        <v>0</v>
      </c>
      <c r="AM44" s="42">
        <v>0</v>
      </c>
      <c r="AN44" s="39">
        <f>(AM44/12*5*$D44*$G44*$H44*$K44*AN$9)+(AM44/12*4*$E44*$G44*$I44*$K44)+(AM44/12*3*$F44*$G44*$I44*$K44)</f>
        <v>0</v>
      </c>
      <c r="AO44" s="43">
        <v>3</v>
      </c>
      <c r="AP44" s="39">
        <f>(AO44/12*5*$D44*$G44*$H44*$L44*AP$9)+(AO44/12*4*$E44*$G44*$I44*$L44)+(AO44/12*3*$F44*$G44*$I44*$L44)</f>
        <v>164060.68089599998</v>
      </c>
      <c r="AQ44" s="39"/>
      <c r="AR44" s="39">
        <f>(AQ44/12*5*$D44*$G44*$H44*$L44*AR$9)+(AQ44/12*4*$E44*$G44*$I44*$L44)+(AQ44/12*3*$F44*$G44*$I44*$L44)</f>
        <v>0</v>
      </c>
      <c r="AS44" s="39"/>
      <c r="AT44" s="39">
        <f>(AS44/12*5*$D44*$G44*$H44*$L44*AT$9)+(AS44/12*4*$E44*$G44*$I44*$L44)+(AS44/12*3*$F44*$G44*$I44*$L44)</f>
        <v>0</v>
      </c>
      <c r="AU44" s="39">
        <v>0</v>
      </c>
      <c r="AV44" s="39">
        <f>(AU44/12*5*$D44*$G44*$H44*$L44*AV$9)+(AU44/12*4*$E44*$G44*$I44*$L44)+(AU44/12*3*$F44*$G44*$I44*$L44)</f>
        <v>0</v>
      </c>
      <c r="AW44" s="39"/>
      <c r="AX44" s="39">
        <f>(AW44/12*5*$D44*$G44*$H44*$K44*AX$9)+(AW44/12*4*$E44*$G44*$I44*$K44)+(AW44/12*3*$F44*$G44*$I44*$K44)</f>
        <v>0</v>
      </c>
      <c r="AY44" s="39"/>
      <c r="AZ44" s="39">
        <f>(AY44/12*5*$D44*$G44*$H44*$K44*AZ$9)+(AY44/12*4*$E44*$G44*$I44*$K44)+(AY44/12*3*$F44*$G44*$I44*$K44)</f>
        <v>0</v>
      </c>
      <c r="BA44" s="39">
        <v>2</v>
      </c>
      <c r="BB44" s="39">
        <f>(BA44/12*5*$D44*$G44*$H44*$L44*BB$9)+(BA44/12*4*$E44*$G44*$I44*$L44)+(BA44/12*3*$F44*$G44*$I44*$L44)</f>
        <v>108409.80948</v>
      </c>
      <c r="BC44" s="39">
        <v>0</v>
      </c>
      <c r="BD44" s="39">
        <f>(BC44/12*5*$D44*$G44*$H44*$K44*BD$9)+(BC44/12*4*$E44*$G44*$I44*$K44)+(BC44/12*3*$F44*$G44*$I44*$K44)</f>
        <v>0</v>
      </c>
      <c r="BE44" s="39">
        <v>0</v>
      </c>
      <c r="BF44" s="39">
        <f>(BE44/12*5*$D44*$G44*$H44*$K44*BF$9)+(BE44/12*4*$E44*$G44*$I44*$K44)+(BE44/12*3*$F44*$G44*$I44*$K44)</f>
        <v>0</v>
      </c>
      <c r="BG44" s="39">
        <v>0</v>
      </c>
      <c r="BH44" s="39">
        <f>(BG44/12*5*$D44*$G44*$H44*$K44*BH$9)+(BG44/12*4*$E44*$G44*$I44*$K44)+(BG44/12*3*$F44*$G44*$I44*$K44)</f>
        <v>0</v>
      </c>
      <c r="BI44" s="39">
        <v>0</v>
      </c>
      <c r="BJ44" s="39">
        <f>(BI44/12*5*$D44*$G44*$H44*$L44*BJ$9)+(BI44/12*4*$E44*$G44*$I44*$L44)+(BI44/12*3*$F44*$G44*$I44*$L44)</f>
        <v>0</v>
      </c>
      <c r="BK44" s="39">
        <v>13</v>
      </c>
      <c r="BL44" s="39">
        <f>(BK44/12*5*$D44*$G44*$H44*$K44*BL$9)+(BK44/12*4*$E44*$G44*$I44*$K44)+(BK44/12*3*$F44*$G44*$I44*$K44)</f>
        <v>595176.44337666652</v>
      </c>
      <c r="BM44" s="39"/>
      <c r="BN44" s="39">
        <f>(BM44/12*5*$D44*$G44*$H44*$K44*BN$9)+(BM44/12*4*$E44*$G44*$I44*$K44)+(BM44/12*3*$F44*$G44*$I44*$K44)</f>
        <v>0</v>
      </c>
      <c r="BO44" s="49"/>
      <c r="BP44" s="39">
        <f>(BO44/12*5*$D44*$G44*$H44*$L44*BP$9)+(BO44/12*4*$E44*$G44*$I44*$L44)+(BO44/12*3*$F44*$G44*$I44*$L44)</f>
        <v>0</v>
      </c>
      <c r="BQ44" s="39">
        <v>2</v>
      </c>
      <c r="BR44" s="39">
        <f>(BQ44/12*5*$D44*$G44*$H44*$L44*BR$9)+(BQ44/12*4*$E44*$G44*$I44*$L44)+(BQ44/12*3*$F44*$G44*$I44*$L44)</f>
        <v>114606.80951999998</v>
      </c>
      <c r="BS44" s="39"/>
      <c r="BT44" s="39">
        <f>(BS44/12*5*$D44*$G44*$H44*$K44*BT$9)+(BS44/12*4*$E44*$G44*$I44*$K44)+(BS44/12*3*$F44*$G44*$I44*$K44)</f>
        <v>0</v>
      </c>
      <c r="BU44" s="39"/>
      <c r="BV44" s="39">
        <f>(BU44/12*5*$D44*$G44*$H44*$K44*BV$9)+(BU44/12*4*$E44*$G44*$I44*$K44)+(BU44/12*3*$F44*$G44*$I44*$K44)</f>
        <v>0</v>
      </c>
      <c r="BW44" s="39">
        <v>0</v>
      </c>
      <c r="BX44" s="39">
        <f>(BW44/12*5*$D44*$G44*$H44*$L44*BX$9)+(BW44/12*4*$E44*$G44*$I44*$L44)+(BW44/12*3*$F44*$G44*$I44*$L44)</f>
        <v>0</v>
      </c>
      <c r="BY44" s="39"/>
      <c r="BZ44" s="39">
        <f>(BY44/12*5*$D44*$G44*$H44*$L44*BZ$9)+(BY44/12*4*$E44*$G44*$I44*$L44)+(BY44/12*3*$F44*$G44*$I44*$L44)</f>
        <v>0</v>
      </c>
      <c r="CA44" s="39"/>
      <c r="CB44" s="39">
        <f>(CA44/12*5*$D44*$G44*$H44*$K44*CB$9)+(CA44/12*4*$E44*$G44*$I44*$K44)+(CA44/12*3*$F44*$G44*$I44*$K44)</f>
        <v>0</v>
      </c>
      <c r="CC44" s="39">
        <v>0</v>
      </c>
      <c r="CD44" s="39">
        <f>(CC44/12*5*$D44*$G44*$H44*$L44*CD$9)+(CC44/12*4*$E44*$G44*$I44*$L44)+(CC44/12*3*$F44*$G44*$I44*$L44)</f>
        <v>0</v>
      </c>
      <c r="CE44" s="39">
        <v>0</v>
      </c>
      <c r="CF44" s="39">
        <f>(CE44/12*5*$D44*$G44*$H44*$K44*CF$9)+(CE44/12*4*$E44*$G44*$I44*$K44)+(CE44/12*3*$F44*$G44*$I44*$K44)</f>
        <v>0</v>
      </c>
      <c r="CG44" s="39"/>
      <c r="CH44" s="39">
        <f>(CG44/12*5*$D44*$G44*$H44*$K44*CH$9)+(CG44/12*4*$E44*$G44*$I44*$K44)+(CG44/12*3*$F44*$G44*$I44*$K44)</f>
        <v>0</v>
      </c>
      <c r="CI44" s="39"/>
      <c r="CJ44" s="39">
        <f>(CI44/12*5*$D44*$G44*$H44*$K44*CJ$9)+(CI44/12*4*$E44*$G44*$I44*$K44)+(CI44/12*3*$F44*$G44*$I44*$K44)</f>
        <v>0</v>
      </c>
      <c r="CK44" s="39">
        <v>1</v>
      </c>
      <c r="CL44" s="39">
        <f>(CK44/12*5*$D44*$G44*$H44*$K44*CL$9)+(CK44/12*4*$E44*$G44*$I44*$K44)+(CK44/12*3*$F44*$G44*$I44*$K44)</f>
        <v>45170.753949999991</v>
      </c>
      <c r="CM44" s="39">
        <v>2</v>
      </c>
      <c r="CN44" s="39">
        <f>(CM44/12*5*$D44*$G44*$H44*$L44*CN$9)+(CM44/12*4*$E44*$G44*$I44*$L44)+(CM44/12*3*$F44*$G44*$I44*$L44)</f>
        <v>108409.80948</v>
      </c>
      <c r="CO44" s="39"/>
      <c r="CP44" s="39">
        <f>(CO44/12*5*$D44*$G44*$H44*$L44*CP$9)+(CO44/12*4*$E44*$G44*$I44*$L44)+(CO44/12*3*$F44*$G44*$I44*$L44)</f>
        <v>0</v>
      </c>
      <c r="CQ44" s="44">
        <v>2</v>
      </c>
      <c r="CR44" s="39">
        <f>(CQ44/12*5*$D44*$G44*$H44*$K44*CR$9)+(CQ44/12*4*$E44*$G44*$I44*$K44)+(CQ44/12*3*$F44*$G44*$I44*$K44)</f>
        <v>95505.674599999984</v>
      </c>
      <c r="CS44" s="39">
        <v>7</v>
      </c>
      <c r="CT44" s="39">
        <f>(CS44/12*5*$D44*$G44*$H44*$L44*CT$9)+(CS44/12*4*$E44*$G44*$I44*$L44)+(CS44/12*3*$F44*$G44*$I44*$L44)</f>
        <v>398553.22589600005</v>
      </c>
      <c r="CU44" s="39"/>
      <c r="CV44" s="39">
        <f>(CU44/12*5*$D44*$G44*$H44*$L44*CV$9)+(CU44/12*4*$E44*$G44*$I44*$L44)+(CU44/12*3*$F44*$G44*$I44*$L44)</f>
        <v>0</v>
      </c>
      <c r="CW44" s="39">
        <v>7</v>
      </c>
      <c r="CX44" s="39">
        <f>(CW44/12*5*$D44*$G44*$H44*$L44*CX$9)+(CW44/12*4*$E44*$G44*$I44*$L44)+(CW44/12*3*$F44*$G44*$I44*$L44)</f>
        <v>399356.54071600002</v>
      </c>
      <c r="CY44" s="39">
        <v>1</v>
      </c>
      <c r="CZ44" s="39">
        <f>(CY44/12*5*$D44*$G44*$H44*$L44*CZ$9)+(CY44/12*4*$E44*$G44*$I44*$L44)+(CY44/12*3*$F44*$G44*$I44*$L44)</f>
        <v>56936.175128000003</v>
      </c>
      <c r="DA44" s="39"/>
      <c r="DB44" s="39">
        <f>(DA44/12*5*$D44*$G44*$H44*$L44*DB$9)+(DA44/12*4*$E44*$G44*$I44*$L44)+(DA44/12*3*$F44*$G44*$I44*$L44)</f>
        <v>0</v>
      </c>
      <c r="DC44" s="39">
        <v>50</v>
      </c>
      <c r="DD44" s="39">
        <f>(DC44/12*5*$D44*$G44*$H44*$K44*DD$9)+(DC44/12*4*$E44*$G44*$I44*$K44)+(DC44/12*3*$F44*$G44*$I44*$K44)</f>
        <v>2387641.8649999998</v>
      </c>
      <c r="DE44" s="39">
        <v>2</v>
      </c>
      <c r="DF44" s="39">
        <f>(DE44/12*5*$D44*$G44*$H44*$K44*DF$9)+(DE44/12*4*$E44*$G44*$I44*$K44)+(DE44/12*3*$F44*$G44*$I44*$K44)</f>
        <v>94893.625213333333</v>
      </c>
      <c r="DG44" s="39">
        <v>1</v>
      </c>
      <c r="DH44" s="39">
        <f>(DG44/12*5*$D44*$G44*$H44*$L44*DH$9)+(DG44/12*4*$E44*$G44*$I44*$L44)+(DG44/12*3*$F44*$G44*$I44*$L44)</f>
        <v>62352.8122</v>
      </c>
      <c r="DI44" s="39"/>
      <c r="DJ44" s="39">
        <f>(DI44/12*5*$D44*$G44*$H44*$L44*DJ$9)+(DI44/12*4*$E44*$G44*$I44*$L44)+(DI44/12*3*$F44*$G44*$I44*$L44)</f>
        <v>0</v>
      </c>
      <c r="DK44" s="39">
        <v>1</v>
      </c>
      <c r="DL44" s="39">
        <f>(DK44/12*5*$D44*$G44*$H44*$M44*DL$9)+(DK44/12*4*$E44*$G44*$I44*$M44)+(DK44/12*3*$F44*$G44*$I44*$M44)</f>
        <v>82765.935241666666</v>
      </c>
      <c r="DM44" s="39">
        <v>4</v>
      </c>
      <c r="DN44" s="39">
        <f>(DM44/12*5*$D44*$G44*$H44*$N44*DN$9)+(DM44/12*4*$E44*$G44*$I44*$N44)+(DM44/12*3*$F44*$G44*$I44*$N44)</f>
        <v>368899.91425333323</v>
      </c>
      <c r="DO44" s="39"/>
      <c r="DP44" s="39">
        <f t="shared" si="57"/>
        <v>0</v>
      </c>
      <c r="DQ44" s="39">
        <f t="shared" ref="DQ44:DR46" si="233">SUM(O44,Q44,S44,U44,W44,Y44,AA44,AC44,AE44,AG44,AI44,AK44,AM44,AO44,AQ44,AS44,AU44,AW44,AY44,BA44,BC44,BE44,BG44,BI44,BK44,BM44,BO44,BQ44,BS44,BU44,BW44,BY44,CA44,CC44,CE44,CG44,CI44,CK44,CM44,CO44,CQ44,CS44,CU44,CW44,CY44,DA44,DC44,DE44,DG44,DI44,DK44,DM44,DO44)</f>
        <v>814</v>
      </c>
      <c r="DR44" s="39">
        <f t="shared" si="233"/>
        <v>37426147.495751001</v>
      </c>
    </row>
    <row r="45" spans="1:122" ht="33.75" customHeight="1" x14ac:dyDescent="0.25">
      <c r="A45" s="46"/>
      <c r="B45" s="47">
        <v>28</v>
      </c>
      <c r="C45" s="33" t="s">
        <v>176</v>
      </c>
      <c r="D45" s="34">
        <f t="shared" si="60"/>
        <v>19063</v>
      </c>
      <c r="E45" s="35">
        <v>18530</v>
      </c>
      <c r="F45" s="35">
        <v>18715</v>
      </c>
      <c r="G45" s="48">
        <v>0.74</v>
      </c>
      <c r="H45" s="37">
        <v>1</v>
      </c>
      <c r="I45" s="37">
        <v>1</v>
      </c>
      <c r="J45" s="38"/>
      <c r="K45" s="34">
        <v>1.4</v>
      </c>
      <c r="L45" s="34">
        <v>1.68</v>
      </c>
      <c r="M45" s="34">
        <v>2.23</v>
      </c>
      <c r="N45" s="34">
        <v>2.57</v>
      </c>
      <c r="O45" s="39">
        <v>10</v>
      </c>
      <c r="P45" s="39">
        <f>(O45/12*5*$D45*$G45*$H45*$K45*P$9)+(O45/12*4*$E45*$G45*$I45*$K45)+(O45/12*3*$F45*$G45*$I45*$K45)</f>
        <v>195573.6195</v>
      </c>
      <c r="Q45" s="39">
        <v>22</v>
      </c>
      <c r="R45" s="39">
        <f>(Q45/12*5*$D45*$G45*$H45*$K45*R$9)+(Q45/12*4*$E45*$G45*$I45*$K45)+(Q45/12*3*$F45*$G45*$I45*$K45)</f>
        <v>430261.96289999998</v>
      </c>
      <c r="S45" s="39">
        <v>0</v>
      </c>
      <c r="T45" s="39">
        <f>(S45/12*5*$D45*$G45*$H45*$K45*T$9)+(S45/12*4*$E45*$G45*$I45*$K45)+(S45/12*3*$F45*$G45*$I45*$K45)</f>
        <v>0</v>
      </c>
      <c r="U45" s="39">
        <f>393</f>
        <v>393</v>
      </c>
      <c r="V45" s="39">
        <f>(U45/12*5*$D45*$G45*$H45*$K45*V$9)+(U45/12*4*$E45*$G45*$I45*$K45)+(U45/12*3*$F45*$G45*$I45*$K45)</f>
        <v>7637534.1068249997</v>
      </c>
      <c r="W45" s="39">
        <v>0</v>
      </c>
      <c r="X45" s="39">
        <f>(W45/12*5*$D45*$G45*$H45*$K45*X$9)+(W45/12*4*$E45*$G45*$I45*$K45)+(W45/12*3*$F45*$G45*$I45*$K45)</f>
        <v>0</v>
      </c>
      <c r="Y45" s="39">
        <v>23</v>
      </c>
      <c r="Z45" s="39">
        <f>(Y45/12*5*$D45*$G45*$H45*$K45*Z$9)+(Y45/12*4*$E45*$G45*$I45*$K45)+(Y45/12*3*$F45*$G45*$I45*$K45)</f>
        <v>449819.32484999998</v>
      </c>
      <c r="AA45" s="39">
        <v>0</v>
      </c>
      <c r="AB45" s="39">
        <f>(AA45/12*5*$D45*$G45*$H45*$K45*AB$9)+(AA45/12*4*$E45*$G45*$I45*$K45)+(AA45/12*3*$F45*$G45*$I45*$K45)</f>
        <v>0</v>
      </c>
      <c r="AC45" s="39">
        <v>0</v>
      </c>
      <c r="AD45" s="39">
        <f>(AC45/12*5*$D45*$G45*$H45*$K45*AD$9)+(AC45/12*4*$E45*$G45*$I45*$K45)+(AC45/12*3*$F45*$G45*$I45*$K45)</f>
        <v>0</v>
      </c>
      <c r="AE45" s="39">
        <v>0</v>
      </c>
      <c r="AF45" s="39">
        <f>(AE45/12*5*$D45*$G45*$H45*$K45*AF$9)+(AE45/12*4*$E45*$G45*$I45*$K45)+(AE45/12*3*$F45*$G45*$I45*$K45)</f>
        <v>0</v>
      </c>
      <c r="AG45" s="39">
        <v>34</v>
      </c>
      <c r="AH45" s="39">
        <f>(AG45/12*5*$D45*$G45*$H45*$K45*AH$9)+(AG45/12*4*$E45*$G45*$I45*$K45)+(AG45/12*3*$F45*$G45*$I45*$K45)</f>
        <v>664950.30630000005</v>
      </c>
      <c r="AI45" s="39"/>
      <c r="AJ45" s="39">
        <f>(AI45/12*5*$D45*$G45*$H45*$K45*AJ$9)+(AI45/12*4*$E45*$G45*$I45*$K45)+(AI45/12*3*$F45*$G45*$I45*$K45)</f>
        <v>0</v>
      </c>
      <c r="AK45" s="39"/>
      <c r="AL45" s="39">
        <f>(AK45/12*5*$D45*$G45*$H45*$K45*AL$9)+(AK45/12*4*$E45*$G45*$I45*$K45)+(AK45/12*3*$F45*$G45*$I45*$K45)</f>
        <v>0</v>
      </c>
      <c r="AM45" s="42">
        <v>6</v>
      </c>
      <c r="AN45" s="39">
        <f>(AM45/12*5*$D45*$G45*$H45*$K45*AN$9)+(AM45/12*4*$E45*$G45*$I45*$K45)+(AM45/12*3*$F45*$G45*$I45*$K45)</f>
        <v>116603.57414999999</v>
      </c>
      <c r="AO45" s="43">
        <v>100</v>
      </c>
      <c r="AP45" s="39">
        <f>(AO45/12*5*$D45*$G45*$H45*$L45*AP$9)+(AO45/12*4*$E45*$G45*$I45*$L45)+(AO45/12*3*$F45*$G45*$I45*$L45)</f>
        <v>2352808.2143999999</v>
      </c>
      <c r="AQ45" s="39"/>
      <c r="AR45" s="39">
        <f>(AQ45/12*5*$D45*$G45*$H45*$L45*AR$9)+(AQ45/12*4*$E45*$G45*$I45*$L45)+(AQ45/12*3*$F45*$G45*$I45*$L45)</f>
        <v>0</v>
      </c>
      <c r="AS45" s="39">
        <v>5</v>
      </c>
      <c r="AT45" s="39">
        <f>(AS45/12*5*$D45*$G45*$H45*$L45*AT$9)+(AS45/12*4*$E45*$G45*$I45*$L45)+(AS45/12*3*$F45*$G45*$I45*$L45)</f>
        <v>117640.41072</v>
      </c>
      <c r="AU45" s="39">
        <v>0</v>
      </c>
      <c r="AV45" s="39">
        <f>(AU45/12*5*$D45*$G45*$H45*$L45*AV$9)+(AU45/12*4*$E45*$G45*$I45*$L45)+(AU45/12*3*$F45*$G45*$I45*$L45)</f>
        <v>0</v>
      </c>
      <c r="AW45" s="39"/>
      <c r="AX45" s="39">
        <f>(AW45/12*5*$D45*$G45*$H45*$K45*AX$9)+(AW45/12*4*$E45*$G45*$I45*$K45)+(AW45/12*3*$F45*$G45*$I45*$K45)</f>
        <v>0</v>
      </c>
      <c r="AY45" s="39"/>
      <c r="AZ45" s="39">
        <f>(AY45/12*5*$D45*$G45*$H45*$K45*AZ$9)+(AY45/12*4*$E45*$G45*$I45*$K45)+(AY45/12*3*$F45*$G45*$I45*$K45)</f>
        <v>0</v>
      </c>
      <c r="BA45" s="39">
        <v>5</v>
      </c>
      <c r="BB45" s="39">
        <f>(BA45/12*5*$D45*$G45*$H45*$L45*BB$9)+(BA45/12*4*$E45*$G45*$I45*$L45)+(BA45/12*3*$F45*$G45*$I45*$L45)</f>
        <v>116603.57415</v>
      </c>
      <c r="BC45" s="39">
        <v>0</v>
      </c>
      <c r="BD45" s="39">
        <f>(BC45/12*5*$D45*$G45*$H45*$K45*BD$9)+(BC45/12*4*$E45*$G45*$I45*$K45)+(BC45/12*3*$F45*$G45*$I45*$K45)</f>
        <v>0</v>
      </c>
      <c r="BE45" s="39">
        <v>0</v>
      </c>
      <c r="BF45" s="39">
        <f>(BE45/12*5*$D45*$G45*$H45*$K45*BF$9)+(BE45/12*4*$E45*$G45*$I45*$K45)+(BE45/12*3*$F45*$G45*$I45*$K45)</f>
        <v>0</v>
      </c>
      <c r="BG45" s="39">
        <v>0</v>
      </c>
      <c r="BH45" s="39">
        <f>(BG45/12*5*$D45*$G45*$H45*$K45*BH$9)+(BG45/12*4*$E45*$G45*$I45*$K45)+(BG45/12*3*$F45*$G45*$I45*$K45)</f>
        <v>0</v>
      </c>
      <c r="BI45" s="39">
        <v>0</v>
      </c>
      <c r="BJ45" s="39">
        <f>(BI45/12*5*$D45*$G45*$H45*$L45*BJ$9)+(BI45/12*4*$E45*$G45*$I45*$L45)+(BI45/12*3*$F45*$G45*$I45*$L45)</f>
        <v>0</v>
      </c>
      <c r="BK45" s="39">
        <v>19</v>
      </c>
      <c r="BL45" s="39">
        <f>(BK45/12*5*$D45*$G45*$H45*$K45*BL$9)+(BK45/12*4*$E45*$G45*$I45*$K45)+(BK45/12*3*$F45*$G45*$I45*$K45)</f>
        <v>374247.7993683333</v>
      </c>
      <c r="BM45" s="39">
        <v>199</v>
      </c>
      <c r="BN45" s="39">
        <f>(BM45/12*5*$D45*$G45*$H45*$K45*BN$9)+(BM45/12*4*$E45*$G45*$I45*$K45)+(BM45/12*3*$F45*$G45*$I45*$K45)</f>
        <v>3901740.2888799994</v>
      </c>
      <c r="BO45" s="49">
        <v>10</v>
      </c>
      <c r="BP45" s="39">
        <f>(BO45/12*5*$D45*$G45*$H45*$L45*BP$9)+(BO45/12*4*$E45*$G45*$I45*$L45)+(BO45/12*3*$F45*$G45*$I45*$L45)</f>
        <v>224813.70940000002</v>
      </c>
      <c r="BQ45" s="39">
        <v>58</v>
      </c>
      <c r="BR45" s="39">
        <f>(BQ45/12*5*$D45*$G45*$H45*$L45*BR$9)+(BQ45/12*4*$E45*$G45*$I45*$L45)+(BQ45/12*3*$F45*$G45*$I45*$L45)</f>
        <v>1429919.84436</v>
      </c>
      <c r="BS45" s="39">
        <v>27</v>
      </c>
      <c r="BT45" s="39">
        <f>(BS45/12*5*$D45*$G45*$H45*$K45*BT$9)+(BS45/12*4*$E45*$G45*$I45*$K45)+(BS45/12*3*$F45*$G45*$I45*$K45)</f>
        <v>505830.84615</v>
      </c>
      <c r="BU45" s="39">
        <v>2</v>
      </c>
      <c r="BV45" s="39">
        <f>(BU45/12*5*$D45*$G45*$H45*$K45*BV$9)+(BU45/12*4*$E45*$G45*$I45*$K45)+(BU45/12*3*$F45*$G45*$I45*$K45)</f>
        <v>34901.546726666667</v>
      </c>
      <c r="BW45" s="39">
        <v>2</v>
      </c>
      <c r="BX45" s="39">
        <f>(BW45/12*5*$D45*$G45*$H45*$L45*BX$9)+(BW45/12*4*$E45*$G45*$I45*$L45)+(BW45/12*3*$F45*$G45*$I45*$L45)</f>
        <v>44962.741879999994</v>
      </c>
      <c r="BY45" s="39"/>
      <c r="BZ45" s="39">
        <f>(BY45/12*5*$D45*$G45*$H45*$L45*BZ$9)+(BY45/12*4*$E45*$G45*$I45*$L45)+(BY45/12*3*$F45*$G45*$I45*$L45)</f>
        <v>0</v>
      </c>
      <c r="CA45" s="39">
        <v>63</v>
      </c>
      <c r="CB45" s="39">
        <f>(CA45/12*5*$D45*$G45*$H45*$K45*CB$9)+(CA45/12*4*$E45*$G45*$I45*$K45)+(CA45/12*3*$F45*$G45*$I45*$K45)</f>
        <v>1294323.9970499999</v>
      </c>
      <c r="CC45" s="39">
        <v>1</v>
      </c>
      <c r="CD45" s="39">
        <f>(CC45/12*5*$D45*$G45*$H45*$L45*CD$9)+(CC45/12*4*$E45*$G45*$I45*$L45)+(CC45/12*3*$F45*$G45*$I45*$L45)</f>
        <v>22481.370939999997</v>
      </c>
      <c r="CE45" s="39">
        <v>0</v>
      </c>
      <c r="CF45" s="39">
        <f>(CE45/12*5*$D45*$G45*$H45*$K45*CF$9)+(CE45/12*4*$E45*$G45*$I45*$K45)+(CE45/12*3*$F45*$G45*$I45*$K45)</f>
        <v>0</v>
      </c>
      <c r="CG45" s="39"/>
      <c r="CH45" s="39">
        <f>(CG45/12*5*$D45*$G45*$H45*$K45*CH$9)+(CG45/12*4*$E45*$G45*$I45*$K45)+(CG45/12*3*$F45*$G45*$I45*$K45)</f>
        <v>0</v>
      </c>
      <c r="CI45" s="39">
        <v>77</v>
      </c>
      <c r="CJ45" s="39">
        <f>(CI45/12*5*$D45*$G45*$H45*$K45*CJ$9)+(CI45/12*4*$E45*$G45*$I45*$K45)+(CI45/12*3*$F45*$G45*$I45*$K45)</f>
        <v>1343709.5489766665</v>
      </c>
      <c r="CK45" s="39">
        <v>20</v>
      </c>
      <c r="CL45" s="39">
        <f>(CK45/12*5*$D45*$G45*$H45*$K45*CL$9)+(CK45/12*4*$E45*$G45*$I45*$K45)+(CK45/12*3*$F45*$G45*$I45*$K45)</f>
        <v>388678.58049999998</v>
      </c>
      <c r="CM45" s="39">
        <v>11</v>
      </c>
      <c r="CN45" s="39">
        <f>(CM45/12*5*$D45*$G45*$H45*$L45*CN$9)+(CM45/12*4*$E45*$G45*$I45*$L45)+(CM45/12*3*$F45*$G45*$I45*$L45)</f>
        <v>256527.86313000001</v>
      </c>
      <c r="CO45" s="39">
        <v>20</v>
      </c>
      <c r="CP45" s="39">
        <f>(CO45/12*5*$D45*$G45*$H45*$L45*CP$9)+(CO45/12*4*$E45*$G45*$I45*$L45)+(CO45/12*3*$F45*$G45*$I45*$L45)</f>
        <v>490903.38892</v>
      </c>
      <c r="CQ45" s="44">
        <v>18</v>
      </c>
      <c r="CR45" s="39">
        <f>(CQ45/12*5*$D45*$G45*$H45*$K45*CR$9)+(CQ45/12*4*$E45*$G45*$I45*$K45)+(CQ45/12*3*$F45*$G45*$I45*$K45)</f>
        <v>369806.85629999987</v>
      </c>
      <c r="CS45" s="39">
        <v>24</v>
      </c>
      <c r="CT45" s="39">
        <f>(CS45/12*5*$D45*$G45*$H45*$L45*CT$9)+(CS45/12*4*$E45*$G45*$I45*$L45)+(CS45/12*3*$F45*$G45*$I45*$L45)</f>
        <v>587899.11062399996</v>
      </c>
      <c r="CU45" s="39">
        <v>4</v>
      </c>
      <c r="CV45" s="39">
        <f>(CU45/12*5*$D45*$G45*$H45*$L45*CV$9)+(CU45/12*4*$E45*$G45*$I45*$L45)+(CU45/12*3*$F45*$G45*$I45*$L45)</f>
        <v>97983.185103999989</v>
      </c>
      <c r="CW45" s="39">
        <v>55</v>
      </c>
      <c r="CX45" s="39">
        <f>(CW45/12*5*$D45*$G45*$H45*$L45*CX$9)+(CW45/12*4*$E45*$G45*$I45*$L45)+(CW45/12*3*$F45*$G45*$I45*$L45)</f>
        <v>1349984.31953</v>
      </c>
      <c r="CY45" s="39">
        <v>13</v>
      </c>
      <c r="CZ45" s="39">
        <f>(CY45/12*5*$D45*$G45*$H45*$L45*CZ$9)+(CY45/12*4*$E45*$G45*$I45*$L45)+(CY45/12*3*$F45*$G45*$I45*$L45)</f>
        <v>318445.35158799996</v>
      </c>
      <c r="DA45" s="39">
        <v>32</v>
      </c>
      <c r="DB45" s="39">
        <f>(DA45/12*5*$D45*$G45*$H45*$L45*DB$9)+(DA45/12*4*$E45*$G45*$I45*$L45)+(DA45/12*3*$F45*$G45*$I45*$L45)</f>
        <v>785445.42227199988</v>
      </c>
      <c r="DC45" s="39">
        <v>20</v>
      </c>
      <c r="DD45" s="39">
        <f>(DC45/12*5*$D45*$G45*$H45*$K45*DD$9)+(DC45/12*4*$E45*$G45*$I45*$K45)+(DC45/12*3*$F45*$G45*$I45*$K45)</f>
        <v>410896.50699999998</v>
      </c>
      <c r="DE45" s="39">
        <v>6</v>
      </c>
      <c r="DF45" s="39">
        <f>(DE45/12*5*$D45*$G45*$H45*$K45*DF$9)+(DE45/12*4*$E45*$G45*$I45*$K45)+(DE45/12*3*$F45*$G45*$I45*$K45)</f>
        <v>122478.98138</v>
      </c>
      <c r="DG45" s="39">
        <v>9</v>
      </c>
      <c r="DH45" s="39">
        <f>(DG45/12*5*$D45*$G45*$H45*$L45*DH$9)+(DG45/12*4*$E45*$G45*$I45*$L45)+(DG45/12*3*$F45*$G45*$I45*$L45)</f>
        <v>241435.88909999997</v>
      </c>
      <c r="DI45" s="39">
        <v>7</v>
      </c>
      <c r="DJ45" s="39">
        <f>(DI45/12*5*$D45*$G45*$H45*$L45*DJ$9)+(DI45/12*4*$E45*$G45*$I45*$L45)+(DI45/12*3*$F45*$G45*$I45*$L45)</f>
        <v>181562.44988</v>
      </c>
      <c r="DK45" s="39">
        <v>3</v>
      </c>
      <c r="DL45" s="39">
        <f>(DK45/12*5*$D45*$G45*$H45*$M45*DL$9)+(DK45/12*4*$E45*$G45*$I45*$M45)+(DK45/12*3*$F45*$G45*$I45*$M45)</f>
        <v>106825.80013750002</v>
      </c>
      <c r="DM45" s="39">
        <v>30</v>
      </c>
      <c r="DN45" s="39">
        <f>(DM45/12*5*$D45*$G45*$H45*$N45*DN$9)+(DM45/12*4*$E45*$G45*$I45*$N45)+(DM45/12*3*$F45*$G45*$I45*$N45)</f>
        <v>1190345.6535499999</v>
      </c>
      <c r="DO45" s="39"/>
      <c r="DP45" s="39">
        <f t="shared" si="57"/>
        <v>0</v>
      </c>
      <c r="DQ45" s="39">
        <f t="shared" si="233"/>
        <v>1328</v>
      </c>
      <c r="DR45" s="39">
        <f t="shared" si="233"/>
        <v>28157946.146542165</v>
      </c>
    </row>
    <row r="46" spans="1:122" ht="27" customHeight="1" x14ac:dyDescent="0.25">
      <c r="A46" s="46"/>
      <c r="B46" s="47">
        <v>29</v>
      </c>
      <c r="C46" s="33" t="s">
        <v>177</v>
      </c>
      <c r="D46" s="34">
        <f t="shared" si="60"/>
        <v>19063</v>
      </c>
      <c r="E46" s="35">
        <v>18530</v>
      </c>
      <c r="F46" s="35">
        <v>18715</v>
      </c>
      <c r="G46" s="48">
        <v>0.36</v>
      </c>
      <c r="H46" s="37">
        <v>1</v>
      </c>
      <c r="I46" s="37">
        <v>1</v>
      </c>
      <c r="J46" s="38"/>
      <c r="K46" s="34">
        <v>1.4</v>
      </c>
      <c r="L46" s="34">
        <v>1.68</v>
      </c>
      <c r="M46" s="34">
        <v>2.23</v>
      </c>
      <c r="N46" s="34">
        <v>2.57</v>
      </c>
      <c r="O46" s="39">
        <v>5</v>
      </c>
      <c r="P46" s="39">
        <f>(O46/12*5*$D46*$G46*$H46*$K46)+(O46/12*4*$E46*$G46*$I46*$K46)+(O46/12*3*$F46*$G46*$I46*$K46)</f>
        <v>47371.799999999996</v>
      </c>
      <c r="Q46" s="39">
        <v>0</v>
      </c>
      <c r="R46" s="39">
        <f>(Q46/12*5*$D46*$G46*$H46*$K46)+(Q46/12*4*$E46*$G46*$I46*$K46)+(Q46/12*3*$F46*$G46*$I46*$K46)</f>
        <v>0</v>
      </c>
      <c r="S46" s="39">
        <v>0</v>
      </c>
      <c r="T46" s="39">
        <f>(S46/12*5*$D46*$G46*$H46*$K46)+(S46/12*4*$E46*$G46*$I46*$K46)+(S46/12*3*$F46*$G46*$I46*$K46)</f>
        <v>0</v>
      </c>
      <c r="U46" s="39">
        <v>169</v>
      </c>
      <c r="V46" s="39">
        <f>(U46/12*5*$D46*$G46*$H46*$K46)+(U46/12*4*$E46*$G46*$I46*$K46)+(U46/12*3*$F46*$G46*$I46*$K46)</f>
        <v>1601166.8399999999</v>
      </c>
      <c r="W46" s="39">
        <v>0</v>
      </c>
      <c r="X46" s="39">
        <f>(W46/12*5*$D46*$G46*$H46*$K46)+(W46/12*4*$E46*$G46*$I46*$K46)+(W46/12*3*$F46*$G46*$I46*$K46)</f>
        <v>0</v>
      </c>
      <c r="Y46" s="39">
        <v>27</v>
      </c>
      <c r="Z46" s="39">
        <f>(Y46/12*5*$D46*$G46*$H46*$K46)+(Y46/12*4*$E46*$G46*$I46*$K46)+(Y46/12*3*$F46*$G46*$I46*$K46)</f>
        <v>255807.71999999997</v>
      </c>
      <c r="AA46" s="39">
        <v>0</v>
      </c>
      <c r="AB46" s="39">
        <f>(AA46/12*5*$D46*$G46*$H46*$K46)+(AA46/12*4*$E46*$G46*$I46*$K46)+(AA46/12*3*$F46*$G46*$I46*$K46)</f>
        <v>0</v>
      </c>
      <c r="AC46" s="39">
        <v>0</v>
      </c>
      <c r="AD46" s="39">
        <f>(AC46/12*5*$D46*$G46*$H46*$K46)+(AC46/12*4*$E46*$G46*$I46*$K46)+(AC46/12*3*$F46*$G46*$I46*$K46)</f>
        <v>0</v>
      </c>
      <c r="AE46" s="39">
        <v>0</v>
      </c>
      <c r="AF46" s="39">
        <f>(AE46/12*5*$D46*$G46*$H46*$K46)+(AE46/12*4*$E46*$G46*$I46*$K46)+(AE46/12*3*$F46*$G46*$I46*$K46)</f>
        <v>0</v>
      </c>
      <c r="AG46" s="39">
        <v>30</v>
      </c>
      <c r="AH46" s="39">
        <f>(AG46/12*5*$D46*$G46*$H46*$K46)+(AG46/12*4*$E46*$G46*$I46*$K46)+(AG46/12*3*$F46*$G46*$I46*$K46)</f>
        <v>284230.8</v>
      </c>
      <c r="AI46" s="39"/>
      <c r="AJ46" s="39">
        <f>(AI46/12*5*$D46*$G46*$H46*$K46)+(AI46/12*4*$E46*$G46*$I46*$K46)+(AI46/12*3*$F46*$G46*$I46*$K46)</f>
        <v>0</v>
      </c>
      <c r="AK46" s="39"/>
      <c r="AL46" s="39">
        <f>(AK46/12*5*$D46*$G46*$H46*$K46)+(AK46/12*4*$E46*$G46*$I46*$K46)+(AK46/12*3*$F46*$G46*$I46*$K46)</f>
        <v>0</v>
      </c>
      <c r="AM46" s="42">
        <v>0</v>
      </c>
      <c r="AN46" s="39">
        <f>(AM46/12*5*$D46*$G46*$H46*$K46)+(AM46/12*4*$E46*$G46*$I46*$K46)+(AM46/12*3*$F46*$G46*$I46*$K46)</f>
        <v>0</v>
      </c>
      <c r="AO46" s="43">
        <v>23</v>
      </c>
      <c r="AP46" s="39">
        <f>(AO46/12*5*$D46*$G46*$H46*$L46)+(AO46/12*4*$E46*$G46*$I46*$L46)+(AO46/12*3*$F46*$G46*$I46*$L46)</f>
        <v>261492.33599999998</v>
      </c>
      <c r="AQ46" s="39">
        <v>6</v>
      </c>
      <c r="AR46" s="39">
        <f>(AQ46/12*5*$D46*$G46*$H46*$L46)+(AQ46/12*4*$E46*$G46*$I46*$L46)+(AQ46/12*3*$F46*$G46*$I46*$L46)</f>
        <v>68215.391999999993</v>
      </c>
      <c r="AS46" s="39"/>
      <c r="AT46" s="39">
        <f>(AS46/12*5*$D46*$G46*$H46*$L46)+(AS46/12*4*$E46*$G46*$I46*$L46)+(AS46/12*3*$F46*$G46*$I46*$L46)</f>
        <v>0</v>
      </c>
      <c r="AU46" s="39">
        <v>0</v>
      </c>
      <c r="AV46" s="39">
        <f>(AU46/12*5*$D46*$G46*$H46*$L46)+(AU46/12*4*$E46*$G46*$I46*$L46)+(AU46/12*3*$F46*$G46*$I46*$L46)</f>
        <v>0</v>
      </c>
      <c r="AW46" s="39"/>
      <c r="AX46" s="39">
        <f>(AW46/12*5*$D46*$G46*$H46*$K46)+(AW46/12*4*$E46*$G46*$I46*$K46)+(AW46/12*3*$F46*$G46*$I46*$K46)</f>
        <v>0</v>
      </c>
      <c r="AY46" s="39"/>
      <c r="AZ46" s="39">
        <f>(AY46/12*5*$D46*$G46*$H46*$K46)+(AY46/12*4*$E46*$G46*$I46*$K46)+(AY46/12*3*$F46*$G46*$I46*$K46)</f>
        <v>0</v>
      </c>
      <c r="BA46" s="39">
        <v>7</v>
      </c>
      <c r="BB46" s="39">
        <f>(BA46/12*5*$D46*$G46*$H46*$L46)+(BA46/12*4*$E46*$G46*$I46*$L46)+(BA46/12*3*$F46*$G46*$I46*$L46)</f>
        <v>79584.623999999996</v>
      </c>
      <c r="BC46" s="39">
        <v>0</v>
      </c>
      <c r="BD46" s="39">
        <f>(BC46/12*5*$D46*$G46*$H46*$K46)+(BC46/12*4*$E46*$G46*$I46*$K46)+(BC46/12*3*$F46*$G46*$I46*$K46)</f>
        <v>0</v>
      </c>
      <c r="BE46" s="39">
        <v>0</v>
      </c>
      <c r="BF46" s="39">
        <f>(BE46/12*5*$D46*$G46*$H46*$K46)+(BE46/12*4*$E46*$G46*$I46*$K46)+(BE46/12*3*$F46*$G46*$I46*$K46)</f>
        <v>0</v>
      </c>
      <c r="BG46" s="39">
        <v>0</v>
      </c>
      <c r="BH46" s="39">
        <f>(BG46/12*5*$D46*$G46*$H46*$K46)+(BG46/12*4*$E46*$G46*$I46*$K46)+(BG46/12*3*$F46*$G46*$I46*$K46)</f>
        <v>0</v>
      </c>
      <c r="BI46" s="39">
        <v>0</v>
      </c>
      <c r="BJ46" s="39">
        <f>(BI46/12*5*$D46*$G46*$H46*$L46)+(BI46/12*4*$E46*$G46*$I46*$L46)+(BI46/12*3*$F46*$G46*$I46*$L46)</f>
        <v>0</v>
      </c>
      <c r="BK46" s="39">
        <v>129</v>
      </c>
      <c r="BL46" s="39">
        <f>(BK46/12*5*$D46*$G46*$H46*$K46)+(BK46/12*4*$E46*$G46*$I46*$K46)+(BK46/12*3*$F46*$G46*$I46*$K46)</f>
        <v>1222192.44</v>
      </c>
      <c r="BM46" s="39">
        <v>49</v>
      </c>
      <c r="BN46" s="39">
        <f>(BM46/12*5*$D46*$G46*$H46*$K46)+(BM46/12*4*$E46*$G46*$I46*$K46)+(BM46/12*3*$F46*$G46*$I46*$K46)</f>
        <v>464243.6399999999</v>
      </c>
      <c r="BO46" s="49"/>
      <c r="BP46" s="39">
        <f>(BO46/12*5*$D46*$G46*$H46*$L46)+(BO46/12*4*$E46*$G46*$I46*$L46)+(BO46/12*3*$F46*$G46*$I46*$L46)</f>
        <v>0</v>
      </c>
      <c r="BQ46" s="39">
        <v>90</v>
      </c>
      <c r="BR46" s="39">
        <f>(BQ46/12*5*$D46*$G46*$H46*$L46)+(BQ46/12*4*$E46*$G46*$I46*$L46)+(BQ46/12*3*$F46*$G46*$I46*$L46)</f>
        <v>1023230.8799999999</v>
      </c>
      <c r="BS46" s="39">
        <v>120</v>
      </c>
      <c r="BT46" s="39">
        <f>(BS46/12*5*$D46*$G46*$H46*$K46)+(BS46/12*4*$E46*$G46*$I46*$K46)+(BS46/12*3*$F46*$G46*$I46*$K46)</f>
        <v>1136923.2</v>
      </c>
      <c r="BU46" s="39"/>
      <c r="BV46" s="39">
        <f>(BU46/12*5*$D46*$G46*$H46*$K46)+(BU46/12*4*$E46*$G46*$I46*$K46)+(BU46/12*3*$F46*$G46*$I46*$K46)</f>
        <v>0</v>
      </c>
      <c r="BW46" s="39"/>
      <c r="BX46" s="39">
        <f>(BW46/12*5*$D46*$G46*$H46*$L46)+(BW46/12*4*$E46*$G46*$I46*$L46)+(BW46/12*3*$F46*$G46*$I46*$L46)</f>
        <v>0</v>
      </c>
      <c r="BY46" s="39"/>
      <c r="BZ46" s="39">
        <f>(BY46/12*5*$D46*$G46*$H46*$L46)+(BY46/12*4*$E46*$G46*$I46*$L46)+(BY46/12*3*$F46*$G46*$I46*$L46)</f>
        <v>0</v>
      </c>
      <c r="CA46" s="39">
        <v>164</v>
      </c>
      <c r="CB46" s="39">
        <f>(CA46/12*5*$D46*$G46*$H46*$K46)+(CA46/12*4*$E46*$G46*$I46*$K46)+(CA46/12*3*$F46*$G46*$I46*$K46)</f>
        <v>1553795.0399999998</v>
      </c>
      <c r="CC46" s="39"/>
      <c r="CD46" s="39">
        <f>(CC46/12*5*$D46*$G46*$H46*$L46)+(CC46/12*4*$E46*$G46*$I46*$L46)+(CC46/12*3*$F46*$G46*$I46*$L46)</f>
        <v>0</v>
      </c>
      <c r="CE46" s="39">
        <v>0</v>
      </c>
      <c r="CF46" s="39">
        <f>(CE46/12*5*$D46*$G46*$H46*$K46)+(CE46/12*4*$E46*$G46*$I46*$K46)+(CE46/12*3*$F46*$G46*$I46*$K46)</f>
        <v>0</v>
      </c>
      <c r="CG46" s="39"/>
      <c r="CH46" s="39">
        <f>(CG46/12*5*$D46*$G46*$H46*$K46)+(CG46/12*4*$E46*$G46*$I46*$K46)+(CG46/12*3*$F46*$G46*$I46*$K46)</f>
        <v>0</v>
      </c>
      <c r="CI46" s="39">
        <v>55</v>
      </c>
      <c r="CJ46" s="39">
        <f>(CI46/12*5*$D46*$G46*$H46*$K46)+(CI46/12*4*$E46*$G46*$I46*$K46)+(CI46/12*3*$F46*$G46*$I46*$K46)</f>
        <v>521089.79999999993</v>
      </c>
      <c r="CK46" s="39">
        <v>2</v>
      </c>
      <c r="CL46" s="39">
        <f>(CK46/12*5*$D46*$G46*$H46*$K46)+(CK46/12*4*$E46*$G46*$I46*$K46)+(CK46/12*3*$F46*$G46*$I46*$K46)</f>
        <v>18948.719999999998</v>
      </c>
      <c r="CM46" s="39">
        <v>11</v>
      </c>
      <c r="CN46" s="39">
        <f>(CM46/12*5*$D46*$G46*$H46*$L46)+(CM46/12*4*$E46*$G46*$I46*$L46)+(CM46/12*3*$F46*$G46*$I46*$L46)</f>
        <v>125061.552</v>
      </c>
      <c r="CO46" s="39">
        <v>9</v>
      </c>
      <c r="CP46" s="39">
        <f>(CO46/12*5*$D46*$G46*$H46*$L46)+(CO46/12*4*$E46*$G46*$I46*$L46)+(CO46/12*3*$F46*$G46*$I46*$L46)</f>
        <v>102323.08799999999</v>
      </c>
      <c r="CQ46" s="44"/>
      <c r="CR46" s="39">
        <f>(CQ46/12*5*$D46*$G46*$H46*$K46)+(CQ46/12*4*$E46*$G46*$I46*$K46)+(CQ46/12*3*$F46*$G46*$I46*$K46)</f>
        <v>0</v>
      </c>
      <c r="CS46" s="39">
        <v>15</v>
      </c>
      <c r="CT46" s="39">
        <f>(CS46/12*5*$D46*$G46*$H46*$L46)+(CS46/12*4*$E46*$G46*$I46*$L46)+(CS46/12*3*$F46*$G46*$I46*$L46)</f>
        <v>170538.47999999998</v>
      </c>
      <c r="CU46" s="39">
        <v>21</v>
      </c>
      <c r="CV46" s="39">
        <f>(CU46/12*5*$D46*$G46*$H46*$L46)+(CU46/12*4*$E46*$G46*$I46*$L46)+(CU46/12*3*$F46*$G46*$I46*$L46)</f>
        <v>238753.87199999997</v>
      </c>
      <c r="CW46" s="39"/>
      <c r="CX46" s="39">
        <f>(CW46/12*5*$D46*$G46*$H46*$L46)+(CW46/12*4*$E46*$G46*$I46*$L46)+(CW46/12*3*$F46*$G46*$I46*$L46)</f>
        <v>0</v>
      </c>
      <c r="CY46" s="39"/>
      <c r="CZ46" s="39">
        <f>(CY46/12*5*$D46*$G46*$H46*$L46)+(CY46/12*4*$E46*$G46*$I46*$L46)+(CY46/12*3*$F46*$G46*$I46*$L46)</f>
        <v>0</v>
      </c>
      <c r="DA46" s="39">
        <v>39</v>
      </c>
      <c r="DB46" s="39">
        <f>(DA46/12*5*$D46*$G46*$H46*$L46)+(DA46/12*4*$E46*$G46*$I46*$L46)+(DA46/12*3*$F46*$G46*$I46*$L46)</f>
        <v>443400.04799999995</v>
      </c>
      <c r="DC46" s="39">
        <v>10</v>
      </c>
      <c r="DD46" s="39">
        <f>(DC46/12*5*$D46*$G46*$H46*$K46)+(DC46/12*4*$E46*$G46*$I46*$K46)+(DC46/12*3*$F46*$G46*$I46*$K46)</f>
        <v>94743.599999999991</v>
      </c>
      <c r="DE46" s="39">
        <v>16</v>
      </c>
      <c r="DF46" s="39">
        <f>(DE46/12*5*$D46*$G46*$H46*$K46)+(DE46/12*4*$E46*$G46*$I46*$K46)+(DE46/12*3*$F46*$G46*$I46*$K46)</f>
        <v>151589.75999999998</v>
      </c>
      <c r="DG46" s="39">
        <v>7</v>
      </c>
      <c r="DH46" s="39">
        <f>(DG46/12*5*$D46*$G46*$H46*$L46)+(DG46/12*4*$E46*$G46*$I46*$L46)+(DG46/12*3*$F46*$G46*$I46*$L46)</f>
        <v>79584.623999999996</v>
      </c>
      <c r="DI46" s="39">
        <v>3</v>
      </c>
      <c r="DJ46" s="39">
        <f>(DI46/12*5*$D46*$G46*$H46*$L46)+(DI46/12*4*$E46*$G46*$I46*$L46)+(DI46/12*3*$F46*$G46*$I46*$L46)</f>
        <v>34107.695999999996</v>
      </c>
      <c r="DK46" s="39"/>
      <c r="DL46" s="39">
        <f>(DK46/12*5*$D46*$G46*$H46*$M46)+(DK46/12*4*$E46*$G46*$I46*$M46)+(DK46/12*3*$F46*$G46*$I46*$M46)</f>
        <v>0</v>
      </c>
      <c r="DM46" s="39"/>
      <c r="DN46" s="39">
        <f>(DM46/12*5*$D46*$G46*$H46*$N46)+(DM46/12*4*$E46*$G46*$I46*$N46)+(DM46/12*3*$F46*$G46*$I46*$N46)</f>
        <v>0</v>
      </c>
      <c r="DO46" s="39"/>
      <c r="DP46" s="39">
        <f>(DO46*$D46*$G46*$H46*$L46)</f>
        <v>0</v>
      </c>
      <c r="DQ46" s="39">
        <f t="shared" si="233"/>
        <v>1007</v>
      </c>
      <c r="DR46" s="39">
        <f t="shared" si="233"/>
        <v>9978395.9519999996</v>
      </c>
    </row>
    <row r="47" spans="1:122" ht="15.75" customHeight="1" x14ac:dyDescent="0.25">
      <c r="A47" s="86">
        <v>7</v>
      </c>
      <c r="B47" s="100"/>
      <c r="C47" s="88" t="s">
        <v>178</v>
      </c>
      <c r="D47" s="95">
        <f t="shared" si="60"/>
        <v>19063</v>
      </c>
      <c r="E47" s="96">
        <v>18530</v>
      </c>
      <c r="F47" s="96">
        <v>18715</v>
      </c>
      <c r="G47" s="101">
        <v>1.84</v>
      </c>
      <c r="H47" s="97">
        <v>1</v>
      </c>
      <c r="I47" s="97">
        <v>1</v>
      </c>
      <c r="J47" s="98"/>
      <c r="K47" s="95">
        <v>1.4</v>
      </c>
      <c r="L47" s="95">
        <v>1.68</v>
      </c>
      <c r="M47" s="95">
        <v>2.23</v>
      </c>
      <c r="N47" s="95">
        <v>2.57</v>
      </c>
      <c r="O47" s="45">
        <f t="shared" ref="O47:BZ47" si="234">O48</f>
        <v>0</v>
      </c>
      <c r="P47" s="45">
        <f t="shared" si="234"/>
        <v>0</v>
      </c>
      <c r="Q47" s="45">
        <f t="shared" si="234"/>
        <v>0</v>
      </c>
      <c r="R47" s="45">
        <f t="shared" si="234"/>
        <v>0</v>
      </c>
      <c r="S47" s="94">
        <v>0</v>
      </c>
      <c r="T47" s="94">
        <f t="shared" si="234"/>
        <v>0</v>
      </c>
      <c r="U47" s="45">
        <f t="shared" si="234"/>
        <v>0</v>
      </c>
      <c r="V47" s="45">
        <f t="shared" si="234"/>
        <v>0</v>
      </c>
      <c r="W47" s="45">
        <f t="shared" si="234"/>
        <v>0</v>
      </c>
      <c r="X47" s="45">
        <f t="shared" si="234"/>
        <v>0</v>
      </c>
      <c r="Y47" s="45">
        <f t="shared" si="234"/>
        <v>0</v>
      </c>
      <c r="Z47" s="45">
        <f t="shared" si="234"/>
        <v>0</v>
      </c>
      <c r="AA47" s="94">
        <f t="shared" si="234"/>
        <v>28</v>
      </c>
      <c r="AB47" s="94">
        <f t="shared" si="234"/>
        <v>1674807.0509333333</v>
      </c>
      <c r="AC47" s="94">
        <f t="shared" si="234"/>
        <v>0</v>
      </c>
      <c r="AD47" s="94">
        <f t="shared" si="234"/>
        <v>0</v>
      </c>
      <c r="AE47" s="94">
        <f t="shared" si="234"/>
        <v>59</v>
      </c>
      <c r="AF47" s="94">
        <f t="shared" si="234"/>
        <v>3571307.3666666672</v>
      </c>
      <c r="AG47" s="45">
        <f t="shared" si="234"/>
        <v>42</v>
      </c>
      <c r="AH47" s="45">
        <f t="shared" si="234"/>
        <v>2159869.8043999998</v>
      </c>
      <c r="AI47" s="45">
        <f t="shared" si="234"/>
        <v>0</v>
      </c>
      <c r="AJ47" s="45">
        <f t="shared" si="234"/>
        <v>0</v>
      </c>
      <c r="AK47" s="45">
        <f t="shared" si="234"/>
        <v>0</v>
      </c>
      <c r="AL47" s="45">
        <f t="shared" si="234"/>
        <v>0</v>
      </c>
      <c r="AM47" s="45">
        <f t="shared" si="234"/>
        <v>0</v>
      </c>
      <c r="AN47" s="45">
        <f t="shared" si="234"/>
        <v>0</v>
      </c>
      <c r="AO47" s="94">
        <f t="shared" si="234"/>
        <v>4</v>
      </c>
      <c r="AP47" s="94">
        <f t="shared" si="234"/>
        <v>237767.33478399998</v>
      </c>
      <c r="AQ47" s="94">
        <f t="shared" si="234"/>
        <v>0</v>
      </c>
      <c r="AR47" s="94">
        <f t="shared" si="234"/>
        <v>0</v>
      </c>
      <c r="AS47" s="94">
        <f t="shared" si="234"/>
        <v>14</v>
      </c>
      <c r="AT47" s="94">
        <f t="shared" si="234"/>
        <v>832185.67174400005</v>
      </c>
      <c r="AU47" s="94">
        <f t="shared" si="234"/>
        <v>0</v>
      </c>
      <c r="AV47" s="94">
        <f t="shared" si="234"/>
        <v>0</v>
      </c>
      <c r="AW47" s="94">
        <f t="shared" si="234"/>
        <v>0</v>
      </c>
      <c r="AX47" s="94">
        <f t="shared" si="234"/>
        <v>0</v>
      </c>
      <c r="AY47" s="94">
        <f t="shared" si="234"/>
        <v>0</v>
      </c>
      <c r="AZ47" s="94">
        <f t="shared" si="234"/>
        <v>0</v>
      </c>
      <c r="BA47" s="94">
        <f t="shared" si="234"/>
        <v>0</v>
      </c>
      <c r="BB47" s="94">
        <f t="shared" si="234"/>
        <v>0</v>
      </c>
      <c r="BC47" s="94">
        <f t="shared" si="234"/>
        <v>0</v>
      </c>
      <c r="BD47" s="94">
        <f t="shared" si="234"/>
        <v>0</v>
      </c>
      <c r="BE47" s="94">
        <f t="shared" si="234"/>
        <v>0</v>
      </c>
      <c r="BF47" s="94">
        <f t="shared" si="234"/>
        <v>0</v>
      </c>
      <c r="BG47" s="94">
        <f t="shared" si="234"/>
        <v>0</v>
      </c>
      <c r="BH47" s="94">
        <f t="shared" si="234"/>
        <v>0</v>
      </c>
      <c r="BI47" s="94">
        <f t="shared" si="234"/>
        <v>0</v>
      </c>
      <c r="BJ47" s="94">
        <f t="shared" si="234"/>
        <v>0</v>
      </c>
      <c r="BK47" s="94">
        <f t="shared" si="234"/>
        <v>0</v>
      </c>
      <c r="BL47" s="94">
        <f t="shared" si="234"/>
        <v>0</v>
      </c>
      <c r="BM47" s="94">
        <f t="shared" si="234"/>
        <v>0</v>
      </c>
      <c r="BN47" s="94">
        <f t="shared" si="234"/>
        <v>0</v>
      </c>
      <c r="BO47" s="94">
        <f t="shared" si="234"/>
        <v>0</v>
      </c>
      <c r="BP47" s="94">
        <f t="shared" si="234"/>
        <v>0</v>
      </c>
      <c r="BQ47" s="94">
        <f t="shared" si="234"/>
        <v>35</v>
      </c>
      <c r="BR47" s="94">
        <f t="shared" si="234"/>
        <v>2298227.0863999999</v>
      </c>
      <c r="BS47" s="94">
        <f t="shared" si="234"/>
        <v>0</v>
      </c>
      <c r="BT47" s="94">
        <f t="shared" si="234"/>
        <v>0</v>
      </c>
      <c r="BU47" s="94">
        <f t="shared" si="234"/>
        <v>0</v>
      </c>
      <c r="BV47" s="94">
        <f t="shared" si="234"/>
        <v>0</v>
      </c>
      <c r="BW47" s="94">
        <f t="shared" si="234"/>
        <v>0</v>
      </c>
      <c r="BX47" s="94">
        <f t="shared" si="234"/>
        <v>0</v>
      </c>
      <c r="BY47" s="94">
        <f t="shared" si="234"/>
        <v>0</v>
      </c>
      <c r="BZ47" s="94">
        <f t="shared" si="234"/>
        <v>0</v>
      </c>
      <c r="CA47" s="94">
        <f t="shared" ref="CA47:DR47" si="235">CA48</f>
        <v>0</v>
      </c>
      <c r="CB47" s="94">
        <f t="shared" si="235"/>
        <v>0</v>
      </c>
      <c r="CC47" s="94">
        <f t="shared" si="235"/>
        <v>0</v>
      </c>
      <c r="CD47" s="94">
        <f t="shared" si="235"/>
        <v>0</v>
      </c>
      <c r="CE47" s="94">
        <f t="shared" si="235"/>
        <v>0</v>
      </c>
      <c r="CF47" s="94">
        <f t="shared" si="235"/>
        <v>0</v>
      </c>
      <c r="CG47" s="94">
        <f t="shared" si="235"/>
        <v>0</v>
      </c>
      <c r="CH47" s="94">
        <f t="shared" si="235"/>
        <v>0</v>
      </c>
      <c r="CI47" s="94">
        <f t="shared" si="235"/>
        <v>0</v>
      </c>
      <c r="CJ47" s="94">
        <f t="shared" si="235"/>
        <v>0</v>
      </c>
      <c r="CK47" s="94">
        <f t="shared" si="235"/>
        <v>0</v>
      </c>
      <c r="CL47" s="94">
        <f t="shared" si="235"/>
        <v>0</v>
      </c>
      <c r="CM47" s="94">
        <f t="shared" si="235"/>
        <v>0</v>
      </c>
      <c r="CN47" s="94">
        <f t="shared" si="235"/>
        <v>0</v>
      </c>
      <c r="CO47" s="94">
        <f t="shared" si="235"/>
        <v>7</v>
      </c>
      <c r="CP47" s="94">
        <f t="shared" si="235"/>
        <v>474197.39455200004</v>
      </c>
      <c r="CQ47" s="99">
        <f t="shared" si="235"/>
        <v>2</v>
      </c>
      <c r="CR47" s="94">
        <f t="shared" si="235"/>
        <v>109439.38506666664</v>
      </c>
      <c r="CS47" s="94">
        <f t="shared" si="235"/>
        <v>0</v>
      </c>
      <c r="CT47" s="94">
        <f t="shared" si="235"/>
        <v>0</v>
      </c>
      <c r="CU47" s="94">
        <f t="shared" si="235"/>
        <v>0</v>
      </c>
      <c r="CV47" s="94">
        <f t="shared" si="235"/>
        <v>0</v>
      </c>
      <c r="CW47" s="94">
        <f t="shared" si="235"/>
        <v>0</v>
      </c>
      <c r="CX47" s="94">
        <f t="shared" si="235"/>
        <v>0</v>
      </c>
      <c r="CY47" s="94">
        <f t="shared" si="235"/>
        <v>0</v>
      </c>
      <c r="CZ47" s="94">
        <f t="shared" si="235"/>
        <v>0</v>
      </c>
      <c r="DA47" s="94">
        <f t="shared" si="235"/>
        <v>0</v>
      </c>
      <c r="DB47" s="94">
        <f t="shared" si="235"/>
        <v>0</v>
      </c>
      <c r="DC47" s="94">
        <f t="shared" si="235"/>
        <v>9</v>
      </c>
      <c r="DD47" s="94">
        <f t="shared" si="235"/>
        <v>492477.23279999994</v>
      </c>
      <c r="DE47" s="94">
        <f t="shared" si="235"/>
        <v>0</v>
      </c>
      <c r="DF47" s="94">
        <f t="shared" si="235"/>
        <v>0</v>
      </c>
      <c r="DG47" s="94">
        <f t="shared" si="235"/>
        <v>0</v>
      </c>
      <c r="DH47" s="94">
        <f t="shared" si="235"/>
        <v>0</v>
      </c>
      <c r="DI47" s="94">
        <f t="shared" si="235"/>
        <v>0</v>
      </c>
      <c r="DJ47" s="94">
        <f t="shared" si="235"/>
        <v>0</v>
      </c>
      <c r="DK47" s="94">
        <f t="shared" si="235"/>
        <v>0</v>
      </c>
      <c r="DL47" s="94">
        <f t="shared" si="235"/>
        <v>0</v>
      </c>
      <c r="DM47" s="94">
        <f t="shared" si="235"/>
        <v>0</v>
      </c>
      <c r="DN47" s="94">
        <f t="shared" si="235"/>
        <v>0</v>
      </c>
      <c r="DO47" s="94">
        <f t="shared" si="235"/>
        <v>0</v>
      </c>
      <c r="DP47" s="94">
        <f t="shared" si="235"/>
        <v>0</v>
      </c>
      <c r="DQ47" s="94">
        <f t="shared" si="235"/>
        <v>200</v>
      </c>
      <c r="DR47" s="94">
        <f t="shared" si="235"/>
        <v>11850278.327346668</v>
      </c>
    </row>
    <row r="48" spans="1:122" ht="30" customHeight="1" x14ac:dyDescent="0.25">
      <c r="A48" s="46"/>
      <c r="B48" s="47">
        <v>30</v>
      </c>
      <c r="C48" s="33" t="s">
        <v>179</v>
      </c>
      <c r="D48" s="34">
        <f t="shared" si="60"/>
        <v>19063</v>
      </c>
      <c r="E48" s="35">
        <v>18530</v>
      </c>
      <c r="F48" s="35">
        <v>18715</v>
      </c>
      <c r="G48" s="48">
        <v>1.84</v>
      </c>
      <c r="H48" s="37">
        <v>1</v>
      </c>
      <c r="I48" s="37">
        <v>1</v>
      </c>
      <c r="J48" s="38"/>
      <c r="K48" s="34">
        <v>1.4</v>
      </c>
      <c r="L48" s="34">
        <v>1.68</v>
      </c>
      <c r="M48" s="34">
        <v>2.23</v>
      </c>
      <c r="N48" s="34">
        <v>2.57</v>
      </c>
      <c r="O48" s="39">
        <v>0</v>
      </c>
      <c r="P48" s="39">
        <f>(O48/12*5*$D48*$G48*$H48*$K48*P$9)+(O48/12*4*$E48*$G48*$I48*$K48*P$10)+(O48/12*3*$F48*$G48*$I48*$K48*P$10)</f>
        <v>0</v>
      </c>
      <c r="Q48" s="39">
        <v>0</v>
      </c>
      <c r="R48" s="39">
        <f>(Q48/12*5*$D48*$G48*$H48*$K48*R$9)+(Q48/12*4*$E48*$G48*$I48*$K48*R$10)+(Q48/12*3*$F48*$G48*$I48*$K48*R$10)</f>
        <v>0</v>
      </c>
      <c r="S48" s="39"/>
      <c r="T48" s="39">
        <f>(S48/12*5*$D48*$G48*$H48*$K48*T$9)+(S48/12*4*$E48*$G48*$I48*$K48*T$10)+(S48/12*3*$F48*$G48*$I48*$K48*T$10)</f>
        <v>0</v>
      </c>
      <c r="U48" s="39"/>
      <c r="V48" s="39">
        <f>(U48/12*5*$D48*$G48*$H48*$K48*V$9)+(U48/12*4*$E48*$G48*$I48*$K48*V$10)+(U48/12*3*$F48*$G48*$I48*$K48*V$10)</f>
        <v>0</v>
      </c>
      <c r="W48" s="39"/>
      <c r="X48" s="39">
        <f>(W48/12*5*$D48*$G48*$H48*$K48*X$9)+(W48/12*4*$E48*$G48*$I48*$K48*X$10)+(W48/12*3*$F48*$G48*$I48*$K48*X$10)</f>
        <v>0</v>
      </c>
      <c r="Y48" s="39">
        <v>0</v>
      </c>
      <c r="Z48" s="39">
        <f>(Y48/12*5*$D48*$G48*$H48*$K48*Z$9)+(Y48/12*4*$E48*$G48*$I48*$K48*Z$10)+(Y48/12*3*$F48*$G48*$I48*$K48*Z$10)</f>
        <v>0</v>
      </c>
      <c r="AA48" s="39">
        <v>28</v>
      </c>
      <c r="AB48" s="39">
        <f>(AA48/12*5*$D48*$G48*$H48*$K48*AB$9)+(AA48/12*4*$E48*$G48*$I48*$K48*AB$10)+(AA48/12*3*$F48*$G48*$I48*$K48*AB$10)</f>
        <v>1674807.0509333333</v>
      </c>
      <c r="AC48" s="39"/>
      <c r="AD48" s="39">
        <f>(AC48/12*5*$D48*$G48*$H48*$K48*AD$9)+(AC48/12*4*$E48*$G48*$I48*$K48*AD$10)+(AC48/12*3*$F48*$G48*$I48*$K48*AD$10)</f>
        <v>0</v>
      </c>
      <c r="AE48" s="39">
        <v>59</v>
      </c>
      <c r="AF48" s="39">
        <f>(AE48/12*5*$D48*$G48*$H48*$K48*AF$9)+(AE48/12*4*$E48*$G48*$I48*$K48*AF$10)+(AE48/12*3*$F48*$G48*$I48*$K48*AF$10)</f>
        <v>3571307.3666666672</v>
      </c>
      <c r="AG48" s="39">
        <v>42</v>
      </c>
      <c r="AH48" s="39">
        <f>(AG48/12*5*$D48*$G48*$H48*$K48*AH$9)+(AG48/12*4*$E48*$G48*$I48*$K48*AH$10)+(AG48/12*3*$F48*$G48*$I48*$K48*AH$10)</f>
        <v>2159869.8043999998</v>
      </c>
      <c r="AI48" s="39"/>
      <c r="AJ48" s="39">
        <f>(AI48/12*5*$D48*$G48*$H48*$K48*AJ$9)+(AI48/12*4*$E48*$G48*$I48*$K48*AJ$10)+(AI48/12*3*$F48*$G48*$I48*$K48*AJ$10)</f>
        <v>0</v>
      </c>
      <c r="AK48" s="39"/>
      <c r="AL48" s="39">
        <f>(AK48/12*5*$D48*$G48*$H48*$K48*AL$9)+(AK48/12*4*$E48*$G48*$I48*$K48*AL$10)+(AK48/12*3*$F48*$G48*$I48*$K48*AL$10)</f>
        <v>0</v>
      </c>
      <c r="AM48" s="42">
        <v>0</v>
      </c>
      <c r="AN48" s="39">
        <f>(AM48/12*5*$D48*$G48*$H48*$K48*AN$9)+(AM48/12*4*$E48*$G48*$I48*$K48*AN$10)+(AM48/12*3*$F48*$G48*$I48*$K48*AN$10)</f>
        <v>0</v>
      </c>
      <c r="AO48" s="43">
        <v>4</v>
      </c>
      <c r="AP48" s="39">
        <f>(AO48/12*5*$D48*$G48*$H48*$L48*AP$9)+(AO48/12*4*$E48*$G48*$I48*$L48*AP$10)+(AO48/12*3*$F48*$G48*$I48*$L48*AP$10)</f>
        <v>237767.33478399998</v>
      </c>
      <c r="AQ48" s="39"/>
      <c r="AR48" s="39">
        <f>(AQ48/12*5*$D48*$G48*$H48*$L48*AR$9)+(AQ48/12*4*$E48*$G48*$I48*$L48*AR$10)+(AQ48/12*3*$F48*$G48*$I48*$L48*AR$10)</f>
        <v>0</v>
      </c>
      <c r="AS48" s="39">
        <v>14</v>
      </c>
      <c r="AT48" s="39">
        <f>(AS48/12*5*$D48*$G48*$H48*$L48*AT$9)+(AS48/12*4*$E48*$G48*$I48*$L48*AT$10)+(AS48/12*3*$F48*$G48*$I48*$L48*AT$11)</f>
        <v>832185.67174400005</v>
      </c>
      <c r="AU48" s="39"/>
      <c r="AV48" s="39">
        <f>(AU48/12*5*$D48*$G48*$H48*$L48*AV$9)+(AU48/12*4*$E48*$G48*$I48*$L48*AV$10)+(AU48/12*3*$F48*$G48*$I48*$L48*AV$10)</f>
        <v>0</v>
      </c>
      <c r="AW48" s="39"/>
      <c r="AX48" s="39">
        <f>(AW48/12*5*$D48*$G48*$H48*$K48*AX$9)+(AW48/12*4*$E48*$G48*$I48*$K48*AX$10)+(AW48/12*3*$F48*$G48*$I48*$K48*AX$10)</f>
        <v>0</v>
      </c>
      <c r="AY48" s="39"/>
      <c r="AZ48" s="39">
        <f>(AY48/12*5*$D48*$G48*$H48*$K48*AZ$9)+(AY48/12*4*$E48*$G48*$I48*$K48*AZ$10)+(AY48/12*3*$F48*$G48*$I48*$K48*AZ$10)</f>
        <v>0</v>
      </c>
      <c r="BA48" s="39"/>
      <c r="BB48" s="39">
        <f>(BA48/12*5*$D48*$G48*$H48*$L48*BB$9)+(BA48/12*4*$E48*$G48*$I48*$L48*BB$10)+(BA48/12*3*$F48*$G48*$I48*$L48*BB$10)</f>
        <v>0</v>
      </c>
      <c r="BC48" s="39"/>
      <c r="BD48" s="39">
        <f>(BC48/12*5*$D48*$G48*$H48*$K48*BD$9)+(BC48/12*4*$E48*$G48*$I48*$K48*BD$10)+(BC48/12*3*$F48*$G48*$I48*$K48*BD$10)</f>
        <v>0</v>
      </c>
      <c r="BE48" s="39"/>
      <c r="BF48" s="39">
        <f>(BE48/12*5*$D48*$G48*$H48*$K48*BF$9)+(BE48/12*4*$E48*$G48*$I48*$K48*BF$10)+(BE48/12*3*$F48*$G48*$I48*$K48*BF$10)</f>
        <v>0</v>
      </c>
      <c r="BG48" s="39"/>
      <c r="BH48" s="39">
        <f>(BG48/12*5*$D48*$G48*$H48*$K48*BH$9)+(BG48/12*4*$E48*$G48*$I48*$K48*BH$10)+(BG48/12*3*$F48*$G48*$I48*$K48*BH$10)</f>
        <v>0</v>
      </c>
      <c r="BI48" s="39"/>
      <c r="BJ48" s="39">
        <f>(BI48/12*5*$D48*$G48*$H48*$L48*BJ$9)+(BI48/12*4*$E48*$G48*$I48*$L48*BJ$10)+(BI48/12*3*$F48*$G48*$I48*$L48*BJ$10)</f>
        <v>0</v>
      </c>
      <c r="BK48" s="39">
        <v>0</v>
      </c>
      <c r="BL48" s="39">
        <f>(BK48/12*5*$D48*$G48*$H48*$K48*BL$9)+(BK48/12*4*$E48*$G48*$I48*$K48*BL$10)+(BK48/12*3*$F48*$G48*$I48*$K48*BL$10)</f>
        <v>0</v>
      </c>
      <c r="BM48" s="39"/>
      <c r="BN48" s="39">
        <f>(BM48/12*5*$D48*$G48*$H48*$K48*BN$9)+(BM48/12*4*$E48*$G48*$I48*$K48*BN$10)+(BM48/12*3*$F48*$G48*$I48*$K48*BN$10)</f>
        <v>0</v>
      </c>
      <c r="BO48" s="49"/>
      <c r="BP48" s="39">
        <f>(BO48/12*5*$D48*$G48*$H48*$L48*BP$9)+(BO48/12*4*$E48*$G48*$I48*$L48*BP$10)+(BO48/12*3*$F48*$G48*$I48*$L48*BP$10)</f>
        <v>0</v>
      </c>
      <c r="BQ48" s="39">
        <v>35</v>
      </c>
      <c r="BR48" s="39">
        <f>(BQ48/12*5*$D48*$G48*$H48*$L48*BR$9)+(BQ48/12*4*$E48*$G48*$I48*$L48*BR$10)+(BQ48/12*3*$F48*$G48*$I48*$L48*BR$10)</f>
        <v>2298227.0863999999</v>
      </c>
      <c r="BS48" s="39"/>
      <c r="BT48" s="39">
        <f>(BS48/12*5*$D48*$G48*$H48*$K48*BT$9)+(BS48/12*4*$E48*$G48*$I48*$K48*BT$10)+(BS48/12*3*$F48*$G48*$I48*$K48*BT$10)</f>
        <v>0</v>
      </c>
      <c r="BU48" s="39"/>
      <c r="BV48" s="39">
        <f>(BU48/12*5*$D48*$G48*$H48*$K48*BV$9)+(BU48/12*4*$E48*$G48*$I48*$K48*BV$10)+(BU48/12*3*$F48*$G48*$I48*$K48*BV$10)</f>
        <v>0</v>
      </c>
      <c r="BW48" s="39"/>
      <c r="BX48" s="39">
        <f>(BW48/12*5*$D48*$G48*$H48*$L48*BX$9)+(BW48/12*4*$E48*$G48*$I48*$L48*BX$10)+(BW48/12*3*$F48*$G48*$I48*$L48*BX$10)</f>
        <v>0</v>
      </c>
      <c r="BY48" s="39"/>
      <c r="BZ48" s="39">
        <f>(BY48/12*5*$D48*$G48*$H48*$L48*BZ$9)+(BY48/12*4*$E48*$G48*$I48*$L48*BZ$10)+(BY48/12*3*$F48*$G48*$I48*$L48*BZ$10)</f>
        <v>0</v>
      </c>
      <c r="CA48" s="39"/>
      <c r="CB48" s="39">
        <f>(CA48/12*5*$D48*$G48*$H48*$K48*CB$9)+(CA48/12*4*$E48*$G48*$I48*$K48*CB$10)+(CA48/12*3*$F48*$G48*$I48*$K48*CB$10)</f>
        <v>0</v>
      </c>
      <c r="CC48" s="39"/>
      <c r="CD48" s="39">
        <f t="shared" ref="CD48" si="236">(CC48/12*5*$D48*$G48*$H48*$L48*CD$9)+(CC48/12*4*$E48*$G48*$I48*$L48*CD$10)+(CC48/12*3*$F48*$G48*$I48*$L48*CD$10)</f>
        <v>0</v>
      </c>
      <c r="CE48" s="39"/>
      <c r="CF48" s="39">
        <f>(CE48/12*5*$D48*$G48*$H48*$K48*CF$9)+(CE48/12*4*$E48*$G48*$I48*$K48*CF$10)+(CE48/12*3*$F48*$G48*$I48*$K48*CF$10)</f>
        <v>0</v>
      </c>
      <c r="CG48" s="39"/>
      <c r="CH48" s="39">
        <f>(CG48/12*5*$D48*$G48*$H48*$K48*CH$9)+(CG48/12*4*$E48*$G48*$I48*$K48*CH$10)+(CG48/12*3*$F48*$G48*$I48*$K48*CH$10)</f>
        <v>0</v>
      </c>
      <c r="CI48" s="39"/>
      <c r="CJ48" s="39">
        <f>(CI48/12*5*$D48*$G48*$H48*$K48*CJ$9)+(CI48/12*4*$E48*$G48*$I48*$K48*CJ$10)+(CI48/12*3*$F48*$G48*$I48*$K48*CJ$10)</f>
        <v>0</v>
      </c>
      <c r="CK48" s="39"/>
      <c r="CL48" s="39">
        <f>(CK48/12*5*$D48*$G48*$H48*$K48*CL$9)+(CK48/12*4*$E48*$G48*$I48*$K48*CL$10)+(CK48/12*3*$F48*$G48*$I48*$K48*CL$10)</f>
        <v>0</v>
      </c>
      <c r="CM48" s="39"/>
      <c r="CN48" s="39">
        <f>(CM48/12*5*$D48*$G48*$H48*$L48*CN$9)+(CM48/12*4*$E48*$G48*$I48*$L48*CN$10)+(CM48/12*3*$F48*$G48*$I48*$L48*CN$10)</f>
        <v>0</v>
      </c>
      <c r="CO48" s="39">
        <v>7</v>
      </c>
      <c r="CP48" s="39">
        <f>(CO48/12*5*$D48*$G48*$H48*$L48*CP$9)+(CO48/12*4*$E48*$G48*$I48*$L48*CP$10)+(CO48/12*3*$F48*$G48*$I48*$L48*CP$10)</f>
        <v>474197.39455200004</v>
      </c>
      <c r="CQ48" s="44">
        <v>2</v>
      </c>
      <c r="CR48" s="39">
        <f>(CQ48/12*5*$D48*$G48*$H48*$K48*CR$9)+(CQ48/12*4*$E48*$G48*$I48*$K48*CR$10)+(CQ48/12*3*$F48*$G48*$I48*$K48*CR$10)</f>
        <v>109439.38506666664</v>
      </c>
      <c r="CS48" s="39"/>
      <c r="CT48" s="39">
        <f>(CS48/12*5*$D48*$G48*$H48*$L48*CT$9)+(CS48/12*4*$E48*$G48*$I48*$L48*CT$10)+(CS48/12*3*$F48*$G48*$I48*$L48*CT$10)</f>
        <v>0</v>
      </c>
      <c r="CU48" s="39"/>
      <c r="CV48" s="39">
        <f>(CU48/12*5*$D48*$G48*$H48*$L48*CV$9)+(CU48/12*4*$E48*$G48*$I48*$L48*CV$10)+(CU48/12*3*$F48*$G48*$I48*$L48*CV$10)</f>
        <v>0</v>
      </c>
      <c r="CW48" s="39"/>
      <c r="CX48" s="39">
        <f>(CW48/12*5*$D48*$G48*$H48*$L48*CX$9)+(CW48/12*4*$E48*$G48*$I48*$L48*CX$10)+(CW48/12*3*$F48*$G48*$I48*$L48*CX$10)</f>
        <v>0</v>
      </c>
      <c r="CY48" s="39"/>
      <c r="CZ48" s="39">
        <f>(CY48/12*5*$D48*$G48*$H48*$L48*CZ$9)+(CY48/12*4*$E48*$G48*$I48*$L48*CZ$10)+(CY48/12*3*$F48*$G48*$I48*$L48*CZ$10)</f>
        <v>0</v>
      </c>
      <c r="DA48" s="39"/>
      <c r="DB48" s="39">
        <f>(DA48/12*5*$D48*$G48*$H48*$L48*DB$9)+(DA48/12*4*$E48*$G48*$I48*$L48*DB$10)+(DA48/12*3*$F48*$G48*$I48*$L48*DB$10)</f>
        <v>0</v>
      </c>
      <c r="DC48" s="39">
        <v>9</v>
      </c>
      <c r="DD48" s="39">
        <f>(DC48/12*5*$D48*$G48*$H48*$K48*DD$9)+(DC48/12*4*$E48*$G48*$I48*$K48*DD$10)+(DC48/12*3*$F48*$G48*$I48*$K48*DD$10)</f>
        <v>492477.23279999994</v>
      </c>
      <c r="DE48" s="39"/>
      <c r="DF48" s="39">
        <f>(DE48/12*5*$D48*$G48*$H48*$K48*DF$9)+(DE48/12*4*$E48*$G48*$I48*$K48*DF$10)+(DE48/12*3*$F48*$G48*$I48*$K48*DF$10)</f>
        <v>0</v>
      </c>
      <c r="DG48" s="39"/>
      <c r="DH48" s="39">
        <f>(DG48/12*5*$D48*$G48*$H48*$L48*DH$9)+(DG48/12*4*$E48*$G48*$I48*$L48*DH$10)+(DG48/12*3*$F48*$G48*$I48*$L48*DH$10)</f>
        <v>0</v>
      </c>
      <c r="DI48" s="39"/>
      <c r="DJ48" s="39">
        <f>(DI48/12*5*$D48*$G48*$H48*$L48*DJ$9)+(DI48/12*4*$E48*$G48*$I48*$L48*DJ$10)+(DI48/12*3*$F48*$G48*$I48*$L48*DJ$10)</f>
        <v>0</v>
      </c>
      <c r="DK48" s="39"/>
      <c r="DL48" s="39">
        <f>(DK48/12*5*$D48*$G48*$H48*$M48*DL$9)+(DK48/12*4*$E48*$G48*$I48*$M48*DL$10)+(DK48/12*3*$F48*$G48*$I48*$M48*DL$10)</f>
        <v>0</v>
      </c>
      <c r="DM48" s="39"/>
      <c r="DN48" s="39">
        <f t="shared" ref="DN48" si="237">(DM48/12*5*$D48*$G48*$H48*$N48*DN$9)+(DM48/12*4*$E48*$G48*$I48*$N48*DN$10)+(DM48/12*3*$F48*$G48*$I48*$N48*DN$10)</f>
        <v>0</v>
      </c>
      <c r="DO48" s="39"/>
      <c r="DP48" s="39">
        <f t="shared" si="57"/>
        <v>0</v>
      </c>
      <c r="DQ48" s="39">
        <f>SUM(O48,Q48,S48,U48,W48,Y48,AA48,AC48,AE48,AG48,AI48,AK48,AM48,AO48,AQ48,AS48,AU48,AW48,AY48,BA48,BC48,BE48,BG48,BI48,BK48,BM48,BO48,BQ48,BS48,BU48,BW48,BY48,CA48,CC48,CE48,CG48,CI48,CK48,CM48,CO48,CQ48,CS48,CU48,CW48,CY48,DA48,DC48,DE48,DG48,DI48,DK48,DM48,DO48)</f>
        <v>200</v>
      </c>
      <c r="DR48" s="39">
        <f>SUM(P48,R48,T48,V48,X48,Z48,AB48,AD48,AF48,AH48,AJ48,AL48,AN48,AP48,AR48,AT48,AV48,AX48,AZ48,BB48,BD48,BF48,BH48,BJ48,BL48,BN48,BP48,BR48,BT48,BV48,BX48,BZ48,CB48,CD48,CF48,CH48,CJ48,CL48,CN48,CP48,CR48,CT48,CV48,CX48,CZ48,DB48,DD48,DF48,DH48,DJ48,DL48,DN48,DP48)</f>
        <v>11850278.327346668</v>
      </c>
    </row>
    <row r="49" spans="1:122" ht="15.75" customHeight="1" x14ac:dyDescent="0.25">
      <c r="A49" s="86">
        <v>8</v>
      </c>
      <c r="B49" s="100"/>
      <c r="C49" s="88" t="s">
        <v>180</v>
      </c>
      <c r="D49" s="95">
        <f t="shared" si="60"/>
        <v>19063</v>
      </c>
      <c r="E49" s="96">
        <v>18530</v>
      </c>
      <c r="F49" s="96">
        <v>18715</v>
      </c>
      <c r="G49" s="101">
        <v>4.59</v>
      </c>
      <c r="H49" s="97">
        <v>1</v>
      </c>
      <c r="I49" s="97">
        <v>1</v>
      </c>
      <c r="J49" s="98"/>
      <c r="K49" s="95">
        <v>1.4</v>
      </c>
      <c r="L49" s="95">
        <v>1.68</v>
      </c>
      <c r="M49" s="95">
        <v>2.23</v>
      </c>
      <c r="N49" s="95">
        <v>2.57</v>
      </c>
      <c r="O49" s="45">
        <f t="shared" ref="O49:BZ49" si="238">SUM(O50:O52)</f>
        <v>0</v>
      </c>
      <c r="P49" s="45">
        <f t="shared" si="238"/>
        <v>0</v>
      </c>
      <c r="Q49" s="45">
        <f t="shared" si="238"/>
        <v>0</v>
      </c>
      <c r="R49" s="45">
        <f t="shared" si="238"/>
        <v>0</v>
      </c>
      <c r="S49" s="94">
        <v>0</v>
      </c>
      <c r="T49" s="94">
        <f t="shared" ref="T49" si="239">SUM(T50:T52)</f>
        <v>0</v>
      </c>
      <c r="U49" s="45">
        <f t="shared" si="238"/>
        <v>0</v>
      </c>
      <c r="V49" s="45">
        <f t="shared" si="238"/>
        <v>0</v>
      </c>
      <c r="W49" s="45">
        <f t="shared" si="238"/>
        <v>0</v>
      </c>
      <c r="X49" s="45">
        <f t="shared" si="238"/>
        <v>0</v>
      </c>
      <c r="Y49" s="45">
        <f t="shared" si="238"/>
        <v>0</v>
      </c>
      <c r="Z49" s="45">
        <f t="shared" si="238"/>
        <v>0</v>
      </c>
      <c r="AA49" s="94">
        <f t="shared" si="238"/>
        <v>0</v>
      </c>
      <c r="AB49" s="94">
        <f t="shared" si="238"/>
        <v>0</v>
      </c>
      <c r="AC49" s="94">
        <f t="shared" si="238"/>
        <v>0</v>
      </c>
      <c r="AD49" s="94">
        <f t="shared" si="238"/>
        <v>0</v>
      </c>
      <c r="AE49" s="94">
        <f t="shared" si="238"/>
        <v>0</v>
      </c>
      <c r="AF49" s="94">
        <f t="shared" si="238"/>
        <v>0</v>
      </c>
      <c r="AG49" s="45">
        <f t="shared" si="238"/>
        <v>144</v>
      </c>
      <c r="AH49" s="45">
        <f t="shared" si="238"/>
        <v>24617708.60651667</v>
      </c>
      <c r="AI49" s="45">
        <f t="shared" si="238"/>
        <v>0</v>
      </c>
      <c r="AJ49" s="45">
        <f t="shared" si="238"/>
        <v>0</v>
      </c>
      <c r="AK49" s="45">
        <f t="shared" si="238"/>
        <v>0</v>
      </c>
      <c r="AL49" s="45">
        <f t="shared" si="238"/>
        <v>0</v>
      </c>
      <c r="AM49" s="45">
        <f t="shared" si="238"/>
        <v>0</v>
      </c>
      <c r="AN49" s="45">
        <f t="shared" si="238"/>
        <v>0</v>
      </c>
      <c r="AO49" s="94">
        <f t="shared" si="238"/>
        <v>0</v>
      </c>
      <c r="AP49" s="94">
        <f t="shared" si="238"/>
        <v>0</v>
      </c>
      <c r="AQ49" s="94">
        <f t="shared" si="238"/>
        <v>0</v>
      </c>
      <c r="AR49" s="94">
        <f t="shared" si="238"/>
        <v>0</v>
      </c>
      <c r="AS49" s="94">
        <f t="shared" si="238"/>
        <v>0</v>
      </c>
      <c r="AT49" s="94">
        <f t="shared" si="238"/>
        <v>0</v>
      </c>
      <c r="AU49" s="94">
        <f t="shared" si="238"/>
        <v>0</v>
      </c>
      <c r="AV49" s="94">
        <f t="shared" si="238"/>
        <v>0</v>
      </c>
      <c r="AW49" s="94">
        <f t="shared" si="238"/>
        <v>0</v>
      </c>
      <c r="AX49" s="94">
        <f t="shared" si="238"/>
        <v>0</v>
      </c>
      <c r="AY49" s="94">
        <f t="shared" si="238"/>
        <v>0</v>
      </c>
      <c r="AZ49" s="94">
        <f t="shared" si="238"/>
        <v>0</v>
      </c>
      <c r="BA49" s="94">
        <f t="shared" si="238"/>
        <v>0</v>
      </c>
      <c r="BB49" s="94">
        <f t="shared" si="238"/>
        <v>0</v>
      </c>
      <c r="BC49" s="94">
        <f t="shared" si="238"/>
        <v>0</v>
      </c>
      <c r="BD49" s="94">
        <f t="shared" si="238"/>
        <v>0</v>
      </c>
      <c r="BE49" s="94">
        <f t="shared" si="238"/>
        <v>0</v>
      </c>
      <c r="BF49" s="94">
        <f t="shared" si="238"/>
        <v>0</v>
      </c>
      <c r="BG49" s="94">
        <f t="shared" si="238"/>
        <v>0</v>
      </c>
      <c r="BH49" s="94">
        <f t="shared" si="238"/>
        <v>0</v>
      </c>
      <c r="BI49" s="94">
        <f t="shared" si="238"/>
        <v>0</v>
      </c>
      <c r="BJ49" s="94">
        <f t="shared" si="238"/>
        <v>0</v>
      </c>
      <c r="BK49" s="94">
        <f t="shared" si="238"/>
        <v>0</v>
      </c>
      <c r="BL49" s="94">
        <f t="shared" si="238"/>
        <v>0</v>
      </c>
      <c r="BM49" s="94">
        <f t="shared" si="238"/>
        <v>0</v>
      </c>
      <c r="BN49" s="94">
        <f t="shared" si="238"/>
        <v>0</v>
      </c>
      <c r="BO49" s="94">
        <f t="shared" si="238"/>
        <v>0</v>
      </c>
      <c r="BP49" s="94">
        <f t="shared" si="238"/>
        <v>0</v>
      </c>
      <c r="BQ49" s="94">
        <f t="shared" si="238"/>
        <v>0</v>
      </c>
      <c r="BR49" s="94">
        <f t="shared" si="238"/>
        <v>0</v>
      </c>
      <c r="BS49" s="94">
        <f t="shared" si="238"/>
        <v>0</v>
      </c>
      <c r="BT49" s="94">
        <f t="shared" si="238"/>
        <v>0</v>
      </c>
      <c r="BU49" s="94">
        <f t="shared" si="238"/>
        <v>0</v>
      </c>
      <c r="BV49" s="94">
        <f t="shared" si="238"/>
        <v>0</v>
      </c>
      <c r="BW49" s="94">
        <f t="shared" si="238"/>
        <v>0</v>
      </c>
      <c r="BX49" s="94">
        <f t="shared" si="238"/>
        <v>0</v>
      </c>
      <c r="BY49" s="94">
        <f t="shared" si="238"/>
        <v>0</v>
      </c>
      <c r="BZ49" s="94">
        <f t="shared" si="238"/>
        <v>0</v>
      </c>
      <c r="CA49" s="94">
        <f t="shared" ref="CA49:DR49" si="240">SUM(CA50:CA52)</f>
        <v>0</v>
      </c>
      <c r="CB49" s="94">
        <f t="shared" si="240"/>
        <v>0</v>
      </c>
      <c r="CC49" s="94">
        <f t="shared" si="240"/>
        <v>0</v>
      </c>
      <c r="CD49" s="94">
        <f t="shared" si="240"/>
        <v>0</v>
      </c>
      <c r="CE49" s="94">
        <f t="shared" si="240"/>
        <v>0</v>
      </c>
      <c r="CF49" s="94">
        <f t="shared" si="240"/>
        <v>0</v>
      </c>
      <c r="CG49" s="94">
        <f t="shared" si="240"/>
        <v>0</v>
      </c>
      <c r="CH49" s="94">
        <f t="shared" si="240"/>
        <v>0</v>
      </c>
      <c r="CI49" s="94">
        <f t="shared" si="240"/>
        <v>0</v>
      </c>
      <c r="CJ49" s="94">
        <f t="shared" si="240"/>
        <v>0</v>
      </c>
      <c r="CK49" s="94">
        <f t="shared" si="240"/>
        <v>0</v>
      </c>
      <c r="CL49" s="94">
        <f t="shared" si="240"/>
        <v>0</v>
      </c>
      <c r="CM49" s="94">
        <f t="shared" si="240"/>
        <v>0</v>
      </c>
      <c r="CN49" s="94">
        <f t="shared" si="240"/>
        <v>0</v>
      </c>
      <c r="CO49" s="94">
        <f t="shared" si="240"/>
        <v>0</v>
      </c>
      <c r="CP49" s="94">
        <f t="shared" si="240"/>
        <v>0</v>
      </c>
      <c r="CQ49" s="99">
        <f t="shared" si="240"/>
        <v>0</v>
      </c>
      <c r="CR49" s="94">
        <f t="shared" si="240"/>
        <v>0</v>
      </c>
      <c r="CS49" s="94">
        <f t="shared" si="240"/>
        <v>0</v>
      </c>
      <c r="CT49" s="94">
        <f t="shared" si="240"/>
        <v>0</v>
      </c>
      <c r="CU49" s="94">
        <f t="shared" si="240"/>
        <v>0</v>
      </c>
      <c r="CV49" s="94">
        <f t="shared" si="240"/>
        <v>0</v>
      </c>
      <c r="CW49" s="94">
        <f t="shared" si="240"/>
        <v>0</v>
      </c>
      <c r="CX49" s="94">
        <f t="shared" si="240"/>
        <v>0</v>
      </c>
      <c r="CY49" s="94">
        <f t="shared" si="240"/>
        <v>0</v>
      </c>
      <c r="CZ49" s="94">
        <f t="shared" si="240"/>
        <v>0</v>
      </c>
      <c r="DA49" s="94">
        <f t="shared" si="240"/>
        <v>0</v>
      </c>
      <c r="DB49" s="94">
        <f t="shared" si="240"/>
        <v>0</v>
      </c>
      <c r="DC49" s="94">
        <f t="shared" si="240"/>
        <v>3</v>
      </c>
      <c r="DD49" s="94">
        <f t="shared" si="240"/>
        <v>570393.31673333317</v>
      </c>
      <c r="DE49" s="94">
        <f t="shared" si="240"/>
        <v>0</v>
      </c>
      <c r="DF49" s="94">
        <f t="shared" si="240"/>
        <v>0</v>
      </c>
      <c r="DG49" s="94">
        <f t="shared" si="240"/>
        <v>0</v>
      </c>
      <c r="DH49" s="94">
        <f t="shared" si="240"/>
        <v>0</v>
      </c>
      <c r="DI49" s="94">
        <f t="shared" si="240"/>
        <v>0</v>
      </c>
      <c r="DJ49" s="94">
        <f t="shared" si="240"/>
        <v>0</v>
      </c>
      <c r="DK49" s="94">
        <f t="shared" si="240"/>
        <v>0</v>
      </c>
      <c r="DL49" s="94">
        <f t="shared" si="240"/>
        <v>0</v>
      </c>
      <c r="DM49" s="94">
        <f t="shared" si="240"/>
        <v>0</v>
      </c>
      <c r="DN49" s="94">
        <f t="shared" si="240"/>
        <v>0</v>
      </c>
      <c r="DO49" s="94">
        <f t="shared" si="240"/>
        <v>0</v>
      </c>
      <c r="DP49" s="94">
        <f t="shared" si="240"/>
        <v>0</v>
      </c>
      <c r="DQ49" s="94">
        <f t="shared" si="240"/>
        <v>147</v>
      </c>
      <c r="DR49" s="94">
        <f t="shared" si="240"/>
        <v>25188101.923250001</v>
      </c>
    </row>
    <row r="50" spans="1:122" ht="30" customHeight="1" x14ac:dyDescent="0.25">
      <c r="A50" s="46"/>
      <c r="B50" s="47">
        <v>31</v>
      </c>
      <c r="C50" s="33" t="s">
        <v>181</v>
      </c>
      <c r="D50" s="34">
        <f t="shared" si="60"/>
        <v>19063</v>
      </c>
      <c r="E50" s="35">
        <v>18530</v>
      </c>
      <c r="F50" s="35">
        <v>18715</v>
      </c>
      <c r="G50" s="48">
        <v>7.82</v>
      </c>
      <c r="H50" s="37">
        <v>1</v>
      </c>
      <c r="I50" s="66">
        <v>1</v>
      </c>
      <c r="J50" s="66"/>
      <c r="K50" s="34">
        <v>1.4</v>
      </c>
      <c r="L50" s="34">
        <v>1.68</v>
      </c>
      <c r="M50" s="34">
        <v>2.23</v>
      </c>
      <c r="N50" s="34">
        <v>2.57</v>
      </c>
      <c r="O50" s="39">
        <v>0</v>
      </c>
      <c r="P50" s="39">
        <f t="shared" ref="P50:P52" si="241">(O50/12*5*$D50*$G50*$H50*$K50*P$9)+(O50/12*4*$E50*$G50*$I50*$K50*P$10)+(O50/12*3*$F50*$G50*$I50*$K50*P$10)</f>
        <v>0</v>
      </c>
      <c r="Q50" s="39">
        <v>0</v>
      </c>
      <c r="R50" s="39">
        <f t="shared" ref="R50:R52" si="242">(Q50/12*5*$D50*$G50*$H50*$K50*R$9)+(Q50/12*4*$E50*$G50*$I50*$K50*R$10)+(Q50/12*3*$F50*$G50*$I50*$K50*R$10)</f>
        <v>0</v>
      </c>
      <c r="S50" s="39">
        <v>0</v>
      </c>
      <c r="T50" s="39">
        <f t="shared" ref="T50:T52" si="243">(S50/12*5*$D50*$G50*$H50*$K50*T$9)+(S50/12*4*$E50*$G50*$I50*$K50*T$10)+(S50/12*3*$F50*$G50*$I50*$K50*T$10)</f>
        <v>0</v>
      </c>
      <c r="U50" s="39"/>
      <c r="V50" s="39">
        <f t="shared" ref="V50:V52" si="244">(U50/12*5*$D50*$G50*$H50*$K50*V$9)+(U50/12*4*$E50*$G50*$I50*$K50*V$10)+(U50/12*3*$F50*$G50*$I50*$K50*V$10)</f>
        <v>0</v>
      </c>
      <c r="W50" s="39"/>
      <c r="X50" s="39">
        <f t="shared" ref="X50:X52" si="245">(W50/12*5*$D50*$G50*$H50*$K50*X$9)+(W50/12*4*$E50*$G50*$I50*$K50*X$10)+(W50/12*3*$F50*$G50*$I50*$K50*X$10)</f>
        <v>0</v>
      </c>
      <c r="Y50" s="39">
        <v>0</v>
      </c>
      <c r="Z50" s="39">
        <f t="shared" ref="Z50:Z52" si="246">(Y50/12*5*$D50*$G50*$H50*$K50*Z$9)+(Y50/12*4*$E50*$G50*$I50*$K50*Z$10)+(Y50/12*3*$F50*$G50*$I50*$K50*Z$10)</f>
        <v>0</v>
      </c>
      <c r="AA50" s="39">
        <v>0</v>
      </c>
      <c r="AB50" s="39">
        <f t="shared" ref="AB50:AB52" si="247">(AA50/12*5*$D50*$G50*$H50*$K50*AB$9)+(AA50/12*4*$E50*$G50*$I50*$K50*AB$10)+(AA50/12*3*$F50*$G50*$I50*$K50*AB$10)</f>
        <v>0</v>
      </c>
      <c r="AC50" s="39">
        <v>0</v>
      </c>
      <c r="AD50" s="39">
        <f t="shared" ref="AD50:AD52" si="248">(AC50/12*5*$D50*$G50*$H50*$K50*AD$9)+(AC50/12*4*$E50*$G50*$I50*$K50*AD$10)+(AC50/12*3*$F50*$G50*$I50*$K50*AD$10)</f>
        <v>0</v>
      </c>
      <c r="AE50" s="39">
        <v>0</v>
      </c>
      <c r="AF50" s="39">
        <f t="shared" ref="AF50:AF52" si="249">(AE50/12*5*$D50*$G50*$H50*$K50*AF$9)+(AE50/12*4*$E50*$G50*$I50*$K50*AF$10)+(AE50/12*3*$F50*$G50*$I50*$K50*AF$10)</f>
        <v>0</v>
      </c>
      <c r="AG50" s="39">
        <v>60</v>
      </c>
      <c r="AH50" s="39">
        <f t="shared" ref="AH50:AH52" si="250">(AG50/12*5*$D50*$G50*$H50*$K50*AH$9)+(AG50/12*4*$E50*$G50*$I50*$K50*AH$10)+(AG50/12*3*$F50*$G50*$I50*$K50*AH$10)</f>
        <v>13113495.241</v>
      </c>
      <c r="AI50" s="39">
        <v>0</v>
      </c>
      <c r="AJ50" s="39">
        <f t="shared" ref="AJ50:AJ52" si="251">(AI50/12*5*$D50*$G50*$H50*$K50*AJ$9)+(AI50/12*4*$E50*$G50*$I50*$K50*AJ$10)+(AI50/12*3*$F50*$G50*$I50*$K50*AJ$10)</f>
        <v>0</v>
      </c>
      <c r="AK50" s="39"/>
      <c r="AL50" s="39">
        <f t="shared" ref="AL50:AL52" si="252">(AK50/12*5*$D50*$G50*$H50*$K50*AL$9)+(AK50/12*4*$E50*$G50*$I50*$K50*AL$10)+(AK50/12*3*$F50*$G50*$I50*$K50*AL$10)</f>
        <v>0</v>
      </c>
      <c r="AM50" s="42">
        <v>0</v>
      </c>
      <c r="AN50" s="39">
        <f t="shared" ref="AN50:AN52" si="253">(AM50/12*5*$D50*$G50*$H50*$K50*AN$9)+(AM50/12*4*$E50*$G50*$I50*$K50*AN$10)+(AM50/12*3*$F50*$G50*$I50*$K50*AN$10)</f>
        <v>0</v>
      </c>
      <c r="AO50" s="43">
        <v>0</v>
      </c>
      <c r="AP50" s="39">
        <f t="shared" ref="AP50:AP52" si="254">(AO50/12*5*$D50*$G50*$H50*$L50*AP$9)+(AO50/12*4*$E50*$G50*$I50*$L50*AP$10)+(AO50/12*3*$F50*$G50*$I50*$L50*AP$10)</f>
        <v>0</v>
      </c>
      <c r="AQ50" s="39">
        <v>0</v>
      </c>
      <c r="AR50" s="39">
        <f t="shared" ref="AR50:AR52" si="255">(AQ50/12*5*$D50*$G50*$H50*$L50*AR$9)+(AQ50/12*4*$E50*$G50*$I50*$L50*AR$10)+(AQ50/12*3*$F50*$G50*$I50*$L50*AR$10)</f>
        <v>0</v>
      </c>
      <c r="AS50" s="39"/>
      <c r="AT50" s="39">
        <f t="shared" ref="AT50:AT52" si="256">(AS50/12*5*$D50*$G50*$H50*$L50*AT$9)+(AS50/12*4*$E50*$G50*$I50*$L50*AT$10)+(AS50/12*3*$F50*$G50*$I50*$L50*AT$11)</f>
        <v>0</v>
      </c>
      <c r="AU50" s="39"/>
      <c r="AV50" s="39">
        <f t="shared" ref="AV50:AV52" si="257">(AU50/12*5*$D50*$G50*$H50*$L50*AV$9)+(AU50/12*4*$E50*$G50*$I50*$L50*AV$10)+(AU50/12*3*$F50*$G50*$I50*$L50*AV$10)</f>
        <v>0</v>
      </c>
      <c r="AW50" s="39"/>
      <c r="AX50" s="39">
        <f t="shared" ref="AX50:AX52" si="258">(AW50/12*5*$D50*$G50*$H50*$K50*AX$9)+(AW50/12*4*$E50*$G50*$I50*$K50*AX$10)+(AW50/12*3*$F50*$G50*$I50*$K50*AX$10)</f>
        <v>0</v>
      </c>
      <c r="AY50" s="39"/>
      <c r="AZ50" s="39">
        <f t="shared" ref="AZ50:AZ52" si="259">(AY50/12*5*$D50*$G50*$H50*$K50*AZ$9)+(AY50/12*4*$E50*$G50*$I50*$K50*AZ$10)+(AY50/12*3*$F50*$G50*$I50*$K50*AZ$10)</f>
        <v>0</v>
      </c>
      <c r="BA50" s="39">
        <v>0</v>
      </c>
      <c r="BB50" s="39">
        <f t="shared" ref="BB50:BB52" si="260">(BA50/12*5*$D50*$G50*$H50*$L50*BB$9)+(BA50/12*4*$E50*$G50*$I50*$L50*BB$10)+(BA50/12*3*$F50*$G50*$I50*$L50*BB$10)</f>
        <v>0</v>
      </c>
      <c r="BC50" s="39">
        <v>0</v>
      </c>
      <c r="BD50" s="39">
        <f t="shared" ref="BD50:BD52" si="261">(BC50/12*5*$D50*$G50*$H50*$K50*BD$9)+(BC50/12*4*$E50*$G50*$I50*$K50*BD$10)+(BC50/12*3*$F50*$G50*$I50*$K50*BD$10)</f>
        <v>0</v>
      </c>
      <c r="BE50" s="39">
        <v>0</v>
      </c>
      <c r="BF50" s="39">
        <f t="shared" ref="BF50:BF52" si="262">(BE50/12*5*$D50*$G50*$H50*$K50*BF$9)+(BE50/12*4*$E50*$G50*$I50*$K50*BF$10)+(BE50/12*3*$F50*$G50*$I50*$K50*BF$10)</f>
        <v>0</v>
      </c>
      <c r="BG50" s="39">
        <v>0</v>
      </c>
      <c r="BH50" s="39">
        <f t="shared" ref="BH50:BH52" si="263">(BG50/12*5*$D50*$G50*$H50*$K50*BH$9)+(BG50/12*4*$E50*$G50*$I50*$K50*BH$10)+(BG50/12*3*$F50*$G50*$I50*$K50*BH$10)</f>
        <v>0</v>
      </c>
      <c r="BI50" s="39">
        <v>0</v>
      </c>
      <c r="BJ50" s="39">
        <f t="shared" ref="BJ50:BJ52" si="264">(BI50/12*5*$D50*$G50*$H50*$L50*BJ$9)+(BI50/12*4*$E50*$G50*$I50*$L50*BJ$10)+(BI50/12*3*$F50*$G50*$I50*$L50*BJ$10)</f>
        <v>0</v>
      </c>
      <c r="BK50" s="39">
        <v>0</v>
      </c>
      <c r="BL50" s="39">
        <f t="shared" ref="BL50:BL52" si="265">(BK50/12*5*$D50*$G50*$H50*$K50*BL$9)+(BK50/12*4*$E50*$G50*$I50*$K50*BL$10)+(BK50/12*3*$F50*$G50*$I50*$K50*BL$10)</f>
        <v>0</v>
      </c>
      <c r="BM50" s="39">
        <v>0</v>
      </c>
      <c r="BN50" s="39">
        <f t="shared" ref="BN50:BN52" si="266">(BM50/12*5*$D50*$G50*$H50*$K50*BN$9)+(BM50/12*4*$E50*$G50*$I50*$K50*BN$10)+(BM50/12*3*$F50*$G50*$I50*$K50*BN$10)</f>
        <v>0</v>
      </c>
      <c r="BO50" s="49">
        <v>0</v>
      </c>
      <c r="BP50" s="39">
        <f t="shared" ref="BP50:BP52" si="267">(BO50/12*5*$D50*$G50*$H50*$L50*BP$9)+(BO50/12*4*$E50*$G50*$I50*$L50*BP$10)+(BO50/12*3*$F50*$G50*$I50*$L50*BP$10)</f>
        <v>0</v>
      </c>
      <c r="BQ50" s="39"/>
      <c r="BR50" s="39">
        <f t="shared" ref="BR50:BR52" si="268">(BQ50/12*5*$D50*$G50*$H50*$L50*BR$9)+(BQ50/12*4*$E50*$G50*$I50*$L50*BR$10)+(BQ50/12*3*$F50*$G50*$I50*$L50*BR$10)</f>
        <v>0</v>
      </c>
      <c r="BS50" s="39">
        <v>0</v>
      </c>
      <c r="BT50" s="39">
        <f t="shared" ref="BT50:BT52" si="269">(BS50/12*5*$D50*$G50*$H50*$K50*BT$9)+(BS50/12*4*$E50*$G50*$I50*$K50*BT$10)+(BS50/12*3*$F50*$G50*$I50*$K50*BT$10)</f>
        <v>0</v>
      </c>
      <c r="BU50" s="39">
        <v>0</v>
      </c>
      <c r="BV50" s="39">
        <f t="shared" ref="BV50:BV52" si="270">(BU50/12*5*$D50*$G50*$H50*$K50*BV$9)+(BU50/12*4*$E50*$G50*$I50*$K50*BV$10)+(BU50/12*3*$F50*$G50*$I50*$K50*BV$10)</f>
        <v>0</v>
      </c>
      <c r="BW50" s="39">
        <v>0</v>
      </c>
      <c r="BX50" s="39">
        <f t="shared" ref="BX50:BX52" si="271">(BW50/12*5*$D50*$G50*$H50*$L50*BX$9)+(BW50/12*4*$E50*$G50*$I50*$L50*BX$10)+(BW50/12*3*$F50*$G50*$I50*$L50*BX$10)</f>
        <v>0</v>
      </c>
      <c r="BY50" s="39"/>
      <c r="BZ50" s="39">
        <f t="shared" ref="BZ50:BZ52" si="272">(BY50/12*5*$D50*$G50*$H50*$L50*BZ$9)+(BY50/12*4*$E50*$G50*$I50*$L50*BZ$10)+(BY50/12*3*$F50*$G50*$I50*$L50*BZ$10)</f>
        <v>0</v>
      </c>
      <c r="CA50" s="39">
        <v>0</v>
      </c>
      <c r="CB50" s="39">
        <f t="shared" ref="CB50:CB52" si="273">(CA50/12*5*$D50*$G50*$H50*$K50*CB$9)+(CA50/12*4*$E50*$G50*$I50*$K50*CB$10)+(CA50/12*3*$F50*$G50*$I50*$K50*CB$10)</f>
        <v>0</v>
      </c>
      <c r="CC50" s="39">
        <v>0</v>
      </c>
      <c r="CD50" s="39">
        <f t="shared" ref="CD50:CD52" si="274">(CC50/12*5*$D50*$G50*$H50*$L50*CD$9)+(CC50/12*4*$E50*$G50*$I50*$L50*CD$10)+(CC50/12*3*$F50*$G50*$I50*$L50*CD$10)</f>
        <v>0</v>
      </c>
      <c r="CE50" s="39">
        <v>0</v>
      </c>
      <c r="CF50" s="39">
        <f t="shared" ref="CF50:CF52" si="275">(CE50/12*5*$D50*$G50*$H50*$K50*CF$9)+(CE50/12*4*$E50*$G50*$I50*$K50*CF$10)+(CE50/12*3*$F50*$G50*$I50*$K50*CF$10)</f>
        <v>0</v>
      </c>
      <c r="CG50" s="39"/>
      <c r="CH50" s="39">
        <f t="shared" ref="CH50:CH52" si="276">(CG50/12*5*$D50*$G50*$H50*$K50*CH$9)+(CG50/12*4*$E50*$G50*$I50*$K50*CH$10)+(CG50/12*3*$F50*$G50*$I50*$K50*CH$10)</f>
        <v>0</v>
      </c>
      <c r="CI50" s="39"/>
      <c r="CJ50" s="39">
        <f t="shared" ref="CJ50:CJ52" si="277">(CI50/12*5*$D50*$G50*$H50*$K50*CJ$9)+(CI50/12*4*$E50*$G50*$I50*$K50*CJ$10)+(CI50/12*3*$F50*$G50*$I50*$K50*CJ$10)</f>
        <v>0</v>
      </c>
      <c r="CK50" s="39"/>
      <c r="CL50" s="39">
        <f t="shared" ref="CL50:CL52" si="278">(CK50/12*5*$D50*$G50*$H50*$K50*CL$9)+(CK50/12*4*$E50*$G50*$I50*$K50*CL$10)+(CK50/12*3*$F50*$G50*$I50*$K50*CL$10)</f>
        <v>0</v>
      </c>
      <c r="CM50" s="39"/>
      <c r="CN50" s="39">
        <f t="shared" ref="CN50:CN52" si="279">(CM50/12*5*$D50*$G50*$H50*$L50*CN$9)+(CM50/12*4*$E50*$G50*$I50*$L50*CN$10)+(CM50/12*3*$F50*$G50*$I50*$L50*CN$10)</f>
        <v>0</v>
      </c>
      <c r="CO50" s="39"/>
      <c r="CP50" s="39">
        <f t="shared" ref="CP50:CP52" si="280">(CO50/12*5*$D50*$G50*$H50*$L50*CP$9)+(CO50/12*4*$E50*$G50*$I50*$L50*CP$10)+(CO50/12*3*$F50*$G50*$I50*$L50*CP$10)</f>
        <v>0</v>
      </c>
      <c r="CQ50" s="44"/>
      <c r="CR50" s="39">
        <f t="shared" ref="CR50:CR52" si="281">(CQ50/12*5*$D50*$G50*$H50*$K50*CR$9)+(CQ50/12*4*$E50*$G50*$I50*$K50*CR$10)+(CQ50/12*3*$F50*$G50*$I50*$K50*CR$10)</f>
        <v>0</v>
      </c>
      <c r="CS50" s="39"/>
      <c r="CT50" s="39">
        <f t="shared" ref="CT50:CT52" si="282">(CS50/12*5*$D50*$G50*$H50*$L50*CT$9)+(CS50/12*4*$E50*$G50*$I50*$L50*CT$10)+(CS50/12*3*$F50*$G50*$I50*$L50*CT$10)</f>
        <v>0</v>
      </c>
      <c r="CU50" s="39"/>
      <c r="CV50" s="39">
        <f t="shared" ref="CV50:CV52" si="283">(CU50/12*5*$D50*$G50*$H50*$L50*CV$9)+(CU50/12*4*$E50*$G50*$I50*$L50*CV$10)+(CU50/12*3*$F50*$G50*$I50*$L50*CV$10)</f>
        <v>0</v>
      </c>
      <c r="CW50" s="39"/>
      <c r="CX50" s="39">
        <f t="shared" ref="CX50:CX52" si="284">(CW50/12*5*$D50*$G50*$H50*$L50*CX$9)+(CW50/12*4*$E50*$G50*$I50*$L50*CX$10)+(CW50/12*3*$F50*$G50*$I50*$L50*CX$10)</f>
        <v>0</v>
      </c>
      <c r="CY50" s="39"/>
      <c r="CZ50" s="39">
        <f t="shared" ref="CZ50:CZ52" si="285">(CY50/12*5*$D50*$G50*$H50*$L50*CZ$9)+(CY50/12*4*$E50*$G50*$I50*$L50*CZ$10)+(CY50/12*3*$F50*$G50*$I50*$L50*CZ$10)</f>
        <v>0</v>
      </c>
      <c r="DA50" s="39"/>
      <c r="DB50" s="39">
        <f t="shared" ref="DB50:DB52" si="286">(DA50/12*5*$D50*$G50*$H50*$L50*DB$9)+(DA50/12*4*$E50*$G50*$I50*$L50*DB$10)+(DA50/12*3*$F50*$G50*$I50*$L50*DB$10)</f>
        <v>0</v>
      </c>
      <c r="DC50" s="39">
        <v>1</v>
      </c>
      <c r="DD50" s="39">
        <f t="shared" ref="DD50:DD52" si="287">(DC50/12*5*$D50*$G50*$H50*$K50*DD$9)+(DC50/12*4*$E50*$G50*$I50*$K50*DD$10)+(DC50/12*3*$F50*$G50*$I50*$K50*DD$10)</f>
        <v>232558.69326666661</v>
      </c>
      <c r="DE50" s="39"/>
      <c r="DF50" s="39">
        <f t="shared" ref="DF50:DF52" si="288">(DE50/12*5*$D50*$G50*$H50*$K50*DF$9)+(DE50/12*4*$E50*$G50*$I50*$K50*DF$10)+(DE50/12*3*$F50*$G50*$I50*$K50*DF$10)</f>
        <v>0</v>
      </c>
      <c r="DG50" s="39"/>
      <c r="DH50" s="39">
        <f t="shared" ref="DH50:DH52" si="289">(DG50/12*5*$D50*$G50*$H50*$L50*DH$9)+(DG50/12*4*$E50*$G50*$I50*$L50*DH$10)+(DG50/12*3*$F50*$G50*$I50*$L50*DH$10)</f>
        <v>0</v>
      </c>
      <c r="DI50" s="39"/>
      <c r="DJ50" s="39">
        <f t="shared" ref="DJ50:DJ52" si="290">(DI50/12*5*$D50*$G50*$H50*$L50*DJ$9)+(DI50/12*4*$E50*$G50*$I50*$L50*DJ$10)+(DI50/12*3*$F50*$G50*$I50*$L50*DJ$10)</f>
        <v>0</v>
      </c>
      <c r="DK50" s="39"/>
      <c r="DL50" s="39">
        <f t="shared" ref="DL50:DL52" si="291">(DK50/12*5*$D50*$G50*$H50*$M50*DL$9)+(DK50/12*4*$E50*$G50*$I50*$M50*DL$10)+(DK50/12*3*$F50*$G50*$I50*$M50*DL$10)</f>
        <v>0</v>
      </c>
      <c r="DM50" s="39"/>
      <c r="DN50" s="39">
        <f t="shared" ref="DN50:DN113" si="292">(DM50/12*5*$D50*$G50*$H50*$N50*DN$9)+(DM50/12*4*$E50*$G50*$I50*$N50*DN$10)+(DM50/12*3*$F50*$G50*$I50*$N50*DN$10)</f>
        <v>0</v>
      </c>
      <c r="DO50" s="39"/>
      <c r="DP50" s="39">
        <f t="shared" si="57"/>
        <v>0</v>
      </c>
      <c r="DQ50" s="39">
        <f t="shared" ref="DQ50:DR52" si="293">SUM(O50,Q50,S50,U50,W50,Y50,AA50,AC50,AE50,AG50,AI50,AK50,AM50,AO50,AQ50,AS50,AU50,AW50,AY50,BA50,BC50,BE50,BG50,BI50,BK50,BM50,BO50,BQ50,BS50,BU50,BW50,BY50,CA50,CC50,CE50,CG50,CI50,CK50,CM50,CO50,CQ50,CS50,CU50,CW50,CY50,DA50,DC50,DE50,DG50,DI50,DK50,DM50,DO50)</f>
        <v>61</v>
      </c>
      <c r="DR50" s="39">
        <f t="shared" si="293"/>
        <v>13346053.934266668</v>
      </c>
    </row>
    <row r="51" spans="1:122" ht="30" customHeight="1" x14ac:dyDescent="0.25">
      <c r="A51" s="46"/>
      <c r="B51" s="47">
        <v>32</v>
      </c>
      <c r="C51" s="33" t="s">
        <v>182</v>
      </c>
      <c r="D51" s="34">
        <f t="shared" si="60"/>
        <v>19063</v>
      </c>
      <c r="E51" s="35">
        <v>18530</v>
      </c>
      <c r="F51" s="35">
        <v>18715</v>
      </c>
      <c r="G51" s="52">
        <v>5.68</v>
      </c>
      <c r="H51" s="37">
        <v>1</v>
      </c>
      <c r="I51" s="66">
        <v>1</v>
      </c>
      <c r="J51" s="66"/>
      <c r="K51" s="34">
        <v>1.4</v>
      </c>
      <c r="L51" s="34">
        <v>1.68</v>
      </c>
      <c r="M51" s="34">
        <v>2.23</v>
      </c>
      <c r="N51" s="34">
        <v>2.57</v>
      </c>
      <c r="O51" s="39">
        <v>0</v>
      </c>
      <c r="P51" s="39">
        <f t="shared" si="241"/>
        <v>0</v>
      </c>
      <c r="Q51" s="39">
        <v>0</v>
      </c>
      <c r="R51" s="39">
        <f t="shared" si="242"/>
        <v>0</v>
      </c>
      <c r="S51" s="39"/>
      <c r="T51" s="39">
        <f t="shared" si="243"/>
        <v>0</v>
      </c>
      <c r="U51" s="39"/>
      <c r="V51" s="39">
        <f t="shared" si="244"/>
        <v>0</v>
      </c>
      <c r="W51" s="39"/>
      <c r="X51" s="39">
        <f t="shared" si="245"/>
        <v>0</v>
      </c>
      <c r="Y51" s="39">
        <v>0</v>
      </c>
      <c r="Z51" s="39">
        <f t="shared" si="246"/>
        <v>0</v>
      </c>
      <c r="AA51" s="39"/>
      <c r="AB51" s="39">
        <f t="shared" si="247"/>
        <v>0</v>
      </c>
      <c r="AC51" s="39"/>
      <c r="AD51" s="39">
        <f t="shared" si="248"/>
        <v>0</v>
      </c>
      <c r="AE51" s="39">
        <v>0</v>
      </c>
      <c r="AF51" s="39">
        <f t="shared" si="249"/>
        <v>0</v>
      </c>
      <c r="AG51" s="39">
        <v>34</v>
      </c>
      <c r="AH51" s="39">
        <f t="shared" si="250"/>
        <v>5397438.6209333334</v>
      </c>
      <c r="AI51" s="39"/>
      <c r="AJ51" s="39">
        <f t="shared" si="251"/>
        <v>0</v>
      </c>
      <c r="AK51" s="45"/>
      <c r="AL51" s="39">
        <f t="shared" si="252"/>
        <v>0</v>
      </c>
      <c r="AM51" s="42">
        <v>0</v>
      </c>
      <c r="AN51" s="39">
        <f t="shared" si="253"/>
        <v>0</v>
      </c>
      <c r="AO51" s="43">
        <v>0</v>
      </c>
      <c r="AP51" s="39">
        <f t="shared" si="254"/>
        <v>0</v>
      </c>
      <c r="AQ51" s="39"/>
      <c r="AR51" s="39">
        <f t="shared" si="255"/>
        <v>0</v>
      </c>
      <c r="AS51" s="39"/>
      <c r="AT51" s="39">
        <f t="shared" si="256"/>
        <v>0</v>
      </c>
      <c r="AU51" s="39"/>
      <c r="AV51" s="39">
        <f t="shared" si="257"/>
        <v>0</v>
      </c>
      <c r="AW51" s="39"/>
      <c r="AX51" s="39">
        <f t="shared" si="258"/>
        <v>0</v>
      </c>
      <c r="AY51" s="39"/>
      <c r="AZ51" s="39">
        <f t="shared" si="259"/>
        <v>0</v>
      </c>
      <c r="BA51" s="39"/>
      <c r="BB51" s="39">
        <f t="shared" si="260"/>
        <v>0</v>
      </c>
      <c r="BC51" s="39"/>
      <c r="BD51" s="39">
        <f t="shared" si="261"/>
        <v>0</v>
      </c>
      <c r="BE51" s="39"/>
      <c r="BF51" s="39">
        <f t="shared" si="262"/>
        <v>0</v>
      </c>
      <c r="BG51" s="39"/>
      <c r="BH51" s="39">
        <f t="shared" si="263"/>
        <v>0</v>
      </c>
      <c r="BI51" s="39"/>
      <c r="BJ51" s="39">
        <f t="shared" si="264"/>
        <v>0</v>
      </c>
      <c r="BK51" s="39">
        <v>0</v>
      </c>
      <c r="BL51" s="39">
        <f t="shared" si="265"/>
        <v>0</v>
      </c>
      <c r="BM51" s="39"/>
      <c r="BN51" s="39">
        <f t="shared" si="266"/>
        <v>0</v>
      </c>
      <c r="BO51" s="49"/>
      <c r="BP51" s="39">
        <f t="shared" si="267"/>
        <v>0</v>
      </c>
      <c r="BQ51" s="39"/>
      <c r="BR51" s="39">
        <f t="shared" si="268"/>
        <v>0</v>
      </c>
      <c r="BS51" s="39"/>
      <c r="BT51" s="39">
        <f t="shared" si="269"/>
        <v>0</v>
      </c>
      <c r="BU51" s="39"/>
      <c r="BV51" s="39">
        <f t="shared" si="270"/>
        <v>0</v>
      </c>
      <c r="BW51" s="39"/>
      <c r="BX51" s="39">
        <f t="shared" si="271"/>
        <v>0</v>
      </c>
      <c r="BY51" s="39"/>
      <c r="BZ51" s="39">
        <f t="shared" si="272"/>
        <v>0</v>
      </c>
      <c r="CA51" s="39"/>
      <c r="CB51" s="39">
        <f t="shared" si="273"/>
        <v>0</v>
      </c>
      <c r="CC51" s="39"/>
      <c r="CD51" s="39">
        <f t="shared" si="274"/>
        <v>0</v>
      </c>
      <c r="CE51" s="39"/>
      <c r="CF51" s="39">
        <f t="shared" si="275"/>
        <v>0</v>
      </c>
      <c r="CG51" s="39"/>
      <c r="CH51" s="39">
        <f t="shared" si="276"/>
        <v>0</v>
      </c>
      <c r="CI51" s="39"/>
      <c r="CJ51" s="39">
        <f t="shared" si="277"/>
        <v>0</v>
      </c>
      <c r="CK51" s="39"/>
      <c r="CL51" s="39">
        <f t="shared" si="278"/>
        <v>0</v>
      </c>
      <c r="CM51" s="39"/>
      <c r="CN51" s="39">
        <f t="shared" si="279"/>
        <v>0</v>
      </c>
      <c r="CO51" s="39"/>
      <c r="CP51" s="39">
        <f t="shared" si="280"/>
        <v>0</v>
      </c>
      <c r="CQ51" s="44"/>
      <c r="CR51" s="39">
        <f t="shared" si="281"/>
        <v>0</v>
      </c>
      <c r="CS51" s="39"/>
      <c r="CT51" s="39">
        <f t="shared" si="282"/>
        <v>0</v>
      </c>
      <c r="CU51" s="39"/>
      <c r="CV51" s="39">
        <f t="shared" si="283"/>
        <v>0</v>
      </c>
      <c r="CW51" s="39"/>
      <c r="CX51" s="39">
        <f t="shared" si="284"/>
        <v>0</v>
      </c>
      <c r="CY51" s="39"/>
      <c r="CZ51" s="39">
        <f t="shared" si="285"/>
        <v>0</v>
      </c>
      <c r="DA51" s="39"/>
      <c r="DB51" s="39">
        <f t="shared" si="286"/>
        <v>0</v>
      </c>
      <c r="DC51" s="39">
        <v>2</v>
      </c>
      <c r="DD51" s="39">
        <f t="shared" si="287"/>
        <v>337834.62346666656</v>
      </c>
      <c r="DE51" s="39"/>
      <c r="DF51" s="39">
        <f t="shared" si="288"/>
        <v>0</v>
      </c>
      <c r="DG51" s="39"/>
      <c r="DH51" s="39">
        <f t="shared" si="289"/>
        <v>0</v>
      </c>
      <c r="DI51" s="39"/>
      <c r="DJ51" s="39">
        <f t="shared" si="290"/>
        <v>0</v>
      </c>
      <c r="DK51" s="39"/>
      <c r="DL51" s="39">
        <f t="shared" si="291"/>
        <v>0</v>
      </c>
      <c r="DM51" s="39"/>
      <c r="DN51" s="39">
        <f t="shared" si="292"/>
        <v>0</v>
      </c>
      <c r="DO51" s="39"/>
      <c r="DP51" s="39">
        <f t="shared" si="57"/>
        <v>0</v>
      </c>
      <c r="DQ51" s="39">
        <f t="shared" si="293"/>
        <v>36</v>
      </c>
      <c r="DR51" s="39">
        <f t="shared" si="293"/>
        <v>5735273.2444000002</v>
      </c>
    </row>
    <row r="52" spans="1:122" ht="45" customHeight="1" x14ac:dyDescent="0.25">
      <c r="A52" s="46"/>
      <c r="B52" s="47">
        <v>33</v>
      </c>
      <c r="C52" s="33" t="s">
        <v>183</v>
      </c>
      <c r="D52" s="34">
        <f t="shared" si="60"/>
        <v>19063</v>
      </c>
      <c r="E52" s="35">
        <v>18530</v>
      </c>
      <c r="F52" s="35">
        <v>18715</v>
      </c>
      <c r="G52" s="48">
        <v>4.37</v>
      </c>
      <c r="H52" s="37">
        <v>1</v>
      </c>
      <c r="I52" s="66">
        <v>1</v>
      </c>
      <c r="J52" s="66"/>
      <c r="K52" s="34">
        <v>1.4</v>
      </c>
      <c r="L52" s="34">
        <v>1.68</v>
      </c>
      <c r="M52" s="34">
        <v>2.23</v>
      </c>
      <c r="N52" s="34">
        <v>2.57</v>
      </c>
      <c r="O52" s="39">
        <v>0</v>
      </c>
      <c r="P52" s="39">
        <f t="shared" si="241"/>
        <v>0</v>
      </c>
      <c r="Q52" s="39">
        <v>0</v>
      </c>
      <c r="R52" s="39">
        <f t="shared" si="242"/>
        <v>0</v>
      </c>
      <c r="S52" s="39"/>
      <c r="T52" s="39">
        <f t="shared" si="243"/>
        <v>0</v>
      </c>
      <c r="U52" s="39"/>
      <c r="V52" s="39">
        <f t="shared" si="244"/>
        <v>0</v>
      </c>
      <c r="W52" s="39"/>
      <c r="X52" s="39">
        <f t="shared" si="245"/>
        <v>0</v>
      </c>
      <c r="Y52" s="39">
        <v>0</v>
      </c>
      <c r="Z52" s="39">
        <f t="shared" si="246"/>
        <v>0</v>
      </c>
      <c r="AA52" s="39"/>
      <c r="AB52" s="39">
        <f t="shared" si="247"/>
        <v>0</v>
      </c>
      <c r="AC52" s="39"/>
      <c r="AD52" s="39">
        <f t="shared" si="248"/>
        <v>0</v>
      </c>
      <c r="AE52" s="39">
        <v>0</v>
      </c>
      <c r="AF52" s="39">
        <f t="shared" si="249"/>
        <v>0</v>
      </c>
      <c r="AG52" s="39">
        <v>50</v>
      </c>
      <c r="AH52" s="39">
        <f t="shared" si="250"/>
        <v>6106774.7445833348</v>
      </c>
      <c r="AI52" s="39"/>
      <c r="AJ52" s="39">
        <f t="shared" si="251"/>
        <v>0</v>
      </c>
      <c r="AK52" s="39"/>
      <c r="AL52" s="39">
        <f t="shared" si="252"/>
        <v>0</v>
      </c>
      <c r="AM52" s="42">
        <v>0</v>
      </c>
      <c r="AN52" s="39">
        <f t="shared" si="253"/>
        <v>0</v>
      </c>
      <c r="AO52" s="43">
        <v>0</v>
      </c>
      <c r="AP52" s="39">
        <f t="shared" si="254"/>
        <v>0</v>
      </c>
      <c r="AQ52" s="39"/>
      <c r="AR52" s="39">
        <f t="shared" si="255"/>
        <v>0</v>
      </c>
      <c r="AS52" s="39"/>
      <c r="AT52" s="39">
        <f t="shared" si="256"/>
        <v>0</v>
      </c>
      <c r="AU52" s="39"/>
      <c r="AV52" s="39">
        <f t="shared" si="257"/>
        <v>0</v>
      </c>
      <c r="AW52" s="39"/>
      <c r="AX52" s="39">
        <f t="shared" si="258"/>
        <v>0</v>
      </c>
      <c r="AY52" s="39"/>
      <c r="AZ52" s="39">
        <f t="shared" si="259"/>
        <v>0</v>
      </c>
      <c r="BA52" s="39"/>
      <c r="BB52" s="39">
        <f t="shared" si="260"/>
        <v>0</v>
      </c>
      <c r="BC52" s="39"/>
      <c r="BD52" s="39">
        <f t="shared" si="261"/>
        <v>0</v>
      </c>
      <c r="BE52" s="39"/>
      <c r="BF52" s="39">
        <f t="shared" si="262"/>
        <v>0</v>
      </c>
      <c r="BG52" s="39"/>
      <c r="BH52" s="39">
        <f t="shared" si="263"/>
        <v>0</v>
      </c>
      <c r="BI52" s="39"/>
      <c r="BJ52" s="39">
        <f t="shared" si="264"/>
        <v>0</v>
      </c>
      <c r="BK52" s="39">
        <v>0</v>
      </c>
      <c r="BL52" s="39">
        <f t="shared" si="265"/>
        <v>0</v>
      </c>
      <c r="BM52" s="39"/>
      <c r="BN52" s="39">
        <f t="shared" si="266"/>
        <v>0</v>
      </c>
      <c r="BO52" s="49"/>
      <c r="BP52" s="39">
        <f t="shared" si="267"/>
        <v>0</v>
      </c>
      <c r="BQ52" s="39"/>
      <c r="BR52" s="39">
        <f t="shared" si="268"/>
        <v>0</v>
      </c>
      <c r="BS52" s="39"/>
      <c r="BT52" s="39">
        <f t="shared" si="269"/>
        <v>0</v>
      </c>
      <c r="BU52" s="39"/>
      <c r="BV52" s="39">
        <f t="shared" si="270"/>
        <v>0</v>
      </c>
      <c r="BW52" s="39"/>
      <c r="BX52" s="39">
        <f t="shared" si="271"/>
        <v>0</v>
      </c>
      <c r="BY52" s="39"/>
      <c r="BZ52" s="39">
        <f t="shared" si="272"/>
        <v>0</v>
      </c>
      <c r="CA52" s="39"/>
      <c r="CB52" s="39">
        <f t="shared" si="273"/>
        <v>0</v>
      </c>
      <c r="CC52" s="39"/>
      <c r="CD52" s="39">
        <f t="shared" si="274"/>
        <v>0</v>
      </c>
      <c r="CE52" s="39"/>
      <c r="CF52" s="39">
        <f t="shared" si="275"/>
        <v>0</v>
      </c>
      <c r="CG52" s="39"/>
      <c r="CH52" s="39">
        <f t="shared" si="276"/>
        <v>0</v>
      </c>
      <c r="CI52" s="39"/>
      <c r="CJ52" s="39">
        <f t="shared" si="277"/>
        <v>0</v>
      </c>
      <c r="CK52" s="39"/>
      <c r="CL52" s="39">
        <f t="shared" si="278"/>
        <v>0</v>
      </c>
      <c r="CM52" s="39"/>
      <c r="CN52" s="39">
        <f t="shared" si="279"/>
        <v>0</v>
      </c>
      <c r="CO52" s="39"/>
      <c r="CP52" s="39">
        <f t="shared" si="280"/>
        <v>0</v>
      </c>
      <c r="CQ52" s="44"/>
      <c r="CR52" s="39">
        <f t="shared" si="281"/>
        <v>0</v>
      </c>
      <c r="CS52" s="39"/>
      <c r="CT52" s="39">
        <f t="shared" si="282"/>
        <v>0</v>
      </c>
      <c r="CU52" s="39"/>
      <c r="CV52" s="39">
        <f t="shared" si="283"/>
        <v>0</v>
      </c>
      <c r="CW52" s="39"/>
      <c r="CX52" s="39">
        <f t="shared" si="284"/>
        <v>0</v>
      </c>
      <c r="CY52" s="39"/>
      <c r="CZ52" s="39">
        <f t="shared" si="285"/>
        <v>0</v>
      </c>
      <c r="DA52" s="39"/>
      <c r="DB52" s="39">
        <f t="shared" si="286"/>
        <v>0</v>
      </c>
      <c r="DC52" s="39"/>
      <c r="DD52" s="39">
        <f t="shared" si="287"/>
        <v>0</v>
      </c>
      <c r="DE52" s="39"/>
      <c r="DF52" s="39">
        <f t="shared" si="288"/>
        <v>0</v>
      </c>
      <c r="DG52" s="39"/>
      <c r="DH52" s="39">
        <f t="shared" si="289"/>
        <v>0</v>
      </c>
      <c r="DI52" s="39"/>
      <c r="DJ52" s="39">
        <f t="shared" si="290"/>
        <v>0</v>
      </c>
      <c r="DK52" s="39"/>
      <c r="DL52" s="39">
        <f t="shared" si="291"/>
        <v>0</v>
      </c>
      <c r="DM52" s="39"/>
      <c r="DN52" s="39">
        <f t="shared" si="292"/>
        <v>0</v>
      </c>
      <c r="DO52" s="39"/>
      <c r="DP52" s="39">
        <f t="shared" si="57"/>
        <v>0</v>
      </c>
      <c r="DQ52" s="39">
        <f t="shared" si="293"/>
        <v>50</v>
      </c>
      <c r="DR52" s="39">
        <f t="shared" si="293"/>
        <v>6106774.7445833348</v>
      </c>
    </row>
    <row r="53" spans="1:122" ht="15.75" customHeight="1" x14ac:dyDescent="0.25">
      <c r="A53" s="86">
        <v>9</v>
      </c>
      <c r="B53" s="100"/>
      <c r="C53" s="88" t="s">
        <v>184</v>
      </c>
      <c r="D53" s="95">
        <f t="shared" si="60"/>
        <v>19063</v>
      </c>
      <c r="E53" s="96">
        <v>18530</v>
      </c>
      <c r="F53" s="96">
        <v>18715</v>
      </c>
      <c r="G53" s="101">
        <v>1.1499999999999999</v>
      </c>
      <c r="H53" s="97">
        <v>1</v>
      </c>
      <c r="I53" s="97">
        <v>1</v>
      </c>
      <c r="J53" s="98"/>
      <c r="K53" s="95">
        <v>1.4</v>
      </c>
      <c r="L53" s="95">
        <v>1.68</v>
      </c>
      <c r="M53" s="95">
        <v>2.23</v>
      </c>
      <c r="N53" s="95">
        <v>2.57</v>
      </c>
      <c r="O53" s="45">
        <f t="shared" ref="O53:BZ53" si="294">SUM(O54:O63)</f>
        <v>11</v>
      </c>
      <c r="P53" s="45">
        <f t="shared" si="294"/>
        <v>408777.88717500004</v>
      </c>
      <c r="Q53" s="45">
        <f t="shared" si="294"/>
        <v>0</v>
      </c>
      <c r="R53" s="45">
        <f t="shared" si="294"/>
        <v>0</v>
      </c>
      <c r="S53" s="94">
        <v>0</v>
      </c>
      <c r="T53" s="94">
        <f t="shared" ref="T53" si="295">SUM(T54:T63)</f>
        <v>0</v>
      </c>
      <c r="U53" s="45">
        <f t="shared" si="294"/>
        <v>0</v>
      </c>
      <c r="V53" s="45">
        <f t="shared" si="294"/>
        <v>0</v>
      </c>
      <c r="W53" s="45">
        <f t="shared" si="294"/>
        <v>0</v>
      </c>
      <c r="X53" s="45">
        <f t="shared" si="294"/>
        <v>0</v>
      </c>
      <c r="Y53" s="45">
        <f t="shared" si="294"/>
        <v>0</v>
      </c>
      <c r="Z53" s="45">
        <f t="shared" si="294"/>
        <v>0</v>
      </c>
      <c r="AA53" s="94">
        <f t="shared" si="294"/>
        <v>0</v>
      </c>
      <c r="AB53" s="94">
        <f t="shared" si="294"/>
        <v>0</v>
      </c>
      <c r="AC53" s="94">
        <f t="shared" si="294"/>
        <v>0</v>
      </c>
      <c r="AD53" s="94">
        <f t="shared" si="294"/>
        <v>0</v>
      </c>
      <c r="AE53" s="94">
        <f t="shared" si="294"/>
        <v>0</v>
      </c>
      <c r="AF53" s="94">
        <f t="shared" si="294"/>
        <v>0</v>
      </c>
      <c r="AG53" s="45">
        <f t="shared" si="294"/>
        <v>902</v>
      </c>
      <c r="AH53" s="45">
        <f t="shared" si="294"/>
        <v>33706928.663916662</v>
      </c>
      <c r="AI53" s="45">
        <f t="shared" si="294"/>
        <v>0</v>
      </c>
      <c r="AJ53" s="45">
        <f t="shared" si="294"/>
        <v>0</v>
      </c>
      <c r="AK53" s="45">
        <f t="shared" si="294"/>
        <v>0</v>
      </c>
      <c r="AL53" s="45">
        <f t="shared" si="294"/>
        <v>0</v>
      </c>
      <c r="AM53" s="45">
        <f t="shared" si="294"/>
        <v>0</v>
      </c>
      <c r="AN53" s="45">
        <f t="shared" si="294"/>
        <v>0</v>
      </c>
      <c r="AO53" s="94">
        <f t="shared" si="294"/>
        <v>6</v>
      </c>
      <c r="AP53" s="94">
        <f t="shared" si="294"/>
        <v>201908.40249999997</v>
      </c>
      <c r="AQ53" s="94">
        <f t="shared" si="294"/>
        <v>0</v>
      </c>
      <c r="AR53" s="94">
        <f t="shared" si="294"/>
        <v>0</v>
      </c>
      <c r="AS53" s="94">
        <f t="shared" si="294"/>
        <v>208</v>
      </c>
      <c r="AT53" s="94">
        <f t="shared" si="294"/>
        <v>7109437.1421079999</v>
      </c>
      <c r="AU53" s="94">
        <f t="shared" si="294"/>
        <v>0</v>
      </c>
      <c r="AV53" s="94">
        <f t="shared" si="294"/>
        <v>0</v>
      </c>
      <c r="AW53" s="94">
        <f t="shared" si="294"/>
        <v>0</v>
      </c>
      <c r="AX53" s="94">
        <f t="shared" si="294"/>
        <v>0</v>
      </c>
      <c r="AY53" s="94">
        <f t="shared" si="294"/>
        <v>0</v>
      </c>
      <c r="AZ53" s="94">
        <f t="shared" si="294"/>
        <v>0</v>
      </c>
      <c r="BA53" s="94">
        <f t="shared" si="294"/>
        <v>0</v>
      </c>
      <c r="BB53" s="94">
        <f t="shared" si="294"/>
        <v>0</v>
      </c>
      <c r="BC53" s="94">
        <f t="shared" si="294"/>
        <v>0</v>
      </c>
      <c r="BD53" s="94">
        <f t="shared" si="294"/>
        <v>0</v>
      </c>
      <c r="BE53" s="94">
        <f t="shared" si="294"/>
        <v>0</v>
      </c>
      <c r="BF53" s="94">
        <f t="shared" si="294"/>
        <v>0</v>
      </c>
      <c r="BG53" s="94">
        <f t="shared" si="294"/>
        <v>0</v>
      </c>
      <c r="BH53" s="94">
        <f t="shared" si="294"/>
        <v>0</v>
      </c>
      <c r="BI53" s="94">
        <f t="shared" si="294"/>
        <v>0</v>
      </c>
      <c r="BJ53" s="94">
        <f t="shared" si="294"/>
        <v>0</v>
      </c>
      <c r="BK53" s="94">
        <f t="shared" si="294"/>
        <v>8</v>
      </c>
      <c r="BL53" s="94">
        <f t="shared" si="294"/>
        <v>260554.79873500002</v>
      </c>
      <c r="BM53" s="94">
        <f t="shared" si="294"/>
        <v>0</v>
      </c>
      <c r="BN53" s="94">
        <f t="shared" si="294"/>
        <v>0</v>
      </c>
      <c r="BO53" s="94">
        <f t="shared" si="294"/>
        <v>0</v>
      </c>
      <c r="BP53" s="94">
        <f t="shared" si="294"/>
        <v>0</v>
      </c>
      <c r="BQ53" s="94">
        <f t="shared" si="294"/>
        <v>0</v>
      </c>
      <c r="BR53" s="94">
        <f t="shared" si="294"/>
        <v>0</v>
      </c>
      <c r="BS53" s="94">
        <f t="shared" si="294"/>
        <v>0</v>
      </c>
      <c r="BT53" s="94">
        <f t="shared" si="294"/>
        <v>0</v>
      </c>
      <c r="BU53" s="94">
        <f t="shared" si="294"/>
        <v>0</v>
      </c>
      <c r="BV53" s="94">
        <f t="shared" si="294"/>
        <v>0</v>
      </c>
      <c r="BW53" s="94">
        <f t="shared" si="294"/>
        <v>0</v>
      </c>
      <c r="BX53" s="94">
        <f t="shared" si="294"/>
        <v>0</v>
      </c>
      <c r="BY53" s="94">
        <f t="shared" si="294"/>
        <v>0</v>
      </c>
      <c r="BZ53" s="94">
        <f t="shared" si="294"/>
        <v>0</v>
      </c>
      <c r="CA53" s="94">
        <f t="shared" ref="CA53:DR53" si="296">SUM(CA54:CA63)</f>
        <v>0</v>
      </c>
      <c r="CB53" s="94">
        <f t="shared" si="296"/>
        <v>0</v>
      </c>
      <c r="CC53" s="94">
        <f t="shared" si="296"/>
        <v>0</v>
      </c>
      <c r="CD53" s="94">
        <f t="shared" si="296"/>
        <v>0</v>
      </c>
      <c r="CE53" s="94">
        <f t="shared" si="296"/>
        <v>0</v>
      </c>
      <c r="CF53" s="94">
        <f t="shared" si="296"/>
        <v>0</v>
      </c>
      <c r="CG53" s="94">
        <f t="shared" si="296"/>
        <v>0</v>
      </c>
      <c r="CH53" s="94">
        <f t="shared" si="296"/>
        <v>0</v>
      </c>
      <c r="CI53" s="94">
        <f t="shared" si="296"/>
        <v>0</v>
      </c>
      <c r="CJ53" s="94">
        <f t="shared" si="296"/>
        <v>0</v>
      </c>
      <c r="CK53" s="94">
        <f t="shared" si="296"/>
        <v>4</v>
      </c>
      <c r="CL53" s="94">
        <f t="shared" si="296"/>
        <v>101601.98393333332</v>
      </c>
      <c r="CM53" s="94">
        <f t="shared" si="296"/>
        <v>40</v>
      </c>
      <c r="CN53" s="94">
        <f t="shared" si="296"/>
        <v>1477959.209545</v>
      </c>
      <c r="CO53" s="94">
        <f t="shared" si="296"/>
        <v>23</v>
      </c>
      <c r="CP53" s="94">
        <f t="shared" si="296"/>
        <v>872552.65923000011</v>
      </c>
      <c r="CQ53" s="99">
        <f t="shared" si="296"/>
        <v>3</v>
      </c>
      <c r="CR53" s="94">
        <f t="shared" si="296"/>
        <v>86540.383299999987</v>
      </c>
      <c r="CS53" s="94">
        <f t="shared" si="296"/>
        <v>3</v>
      </c>
      <c r="CT53" s="94">
        <f t="shared" si="296"/>
        <v>104713.11757199999</v>
      </c>
      <c r="CU53" s="94">
        <f t="shared" si="296"/>
        <v>0</v>
      </c>
      <c r="CV53" s="94">
        <f t="shared" si="296"/>
        <v>0</v>
      </c>
      <c r="CW53" s="94">
        <f t="shared" si="296"/>
        <v>4</v>
      </c>
      <c r="CX53" s="94">
        <f t="shared" si="296"/>
        <v>148889.01806099998</v>
      </c>
      <c r="CY53" s="94">
        <f t="shared" si="296"/>
        <v>8</v>
      </c>
      <c r="CZ53" s="94">
        <f t="shared" si="296"/>
        <v>298666.28035999998</v>
      </c>
      <c r="DA53" s="94">
        <f t="shared" si="296"/>
        <v>9</v>
      </c>
      <c r="DB53" s="94">
        <f t="shared" si="296"/>
        <v>314721.82268099993</v>
      </c>
      <c r="DC53" s="94">
        <f t="shared" si="296"/>
        <v>0</v>
      </c>
      <c r="DD53" s="94">
        <f t="shared" si="296"/>
        <v>0</v>
      </c>
      <c r="DE53" s="94">
        <f t="shared" si="296"/>
        <v>11</v>
      </c>
      <c r="DF53" s="94">
        <f t="shared" si="296"/>
        <v>326767.39313166664</v>
      </c>
      <c r="DG53" s="94">
        <f t="shared" si="296"/>
        <v>0</v>
      </c>
      <c r="DH53" s="94">
        <f t="shared" si="296"/>
        <v>0</v>
      </c>
      <c r="DI53" s="94">
        <f t="shared" si="296"/>
        <v>7</v>
      </c>
      <c r="DJ53" s="94">
        <f t="shared" si="296"/>
        <v>262760.00394000002</v>
      </c>
      <c r="DK53" s="94">
        <f t="shared" si="296"/>
        <v>0</v>
      </c>
      <c r="DL53" s="94">
        <f t="shared" si="296"/>
        <v>0</v>
      </c>
      <c r="DM53" s="94">
        <f t="shared" si="296"/>
        <v>4</v>
      </c>
      <c r="DN53" s="94">
        <f t="shared" si="296"/>
        <v>636575.16740333312</v>
      </c>
      <c r="DO53" s="94">
        <f t="shared" si="296"/>
        <v>0</v>
      </c>
      <c r="DP53" s="94">
        <f t="shared" si="296"/>
        <v>0</v>
      </c>
      <c r="DQ53" s="94">
        <f t="shared" si="296"/>
        <v>1251</v>
      </c>
      <c r="DR53" s="94">
        <f t="shared" si="296"/>
        <v>46319353.933591984</v>
      </c>
    </row>
    <row r="54" spans="1:122" ht="30" customHeight="1" x14ac:dyDescent="0.25">
      <c r="A54" s="46"/>
      <c r="B54" s="47">
        <v>34</v>
      </c>
      <c r="C54" s="33" t="s">
        <v>185</v>
      </c>
      <c r="D54" s="34">
        <f t="shared" si="60"/>
        <v>19063</v>
      </c>
      <c r="E54" s="35">
        <v>18530</v>
      </c>
      <c r="F54" s="35">
        <v>18715</v>
      </c>
      <c r="G54" s="48">
        <v>0.97</v>
      </c>
      <c r="H54" s="37">
        <v>1</v>
      </c>
      <c r="I54" s="37">
        <v>1</v>
      </c>
      <c r="J54" s="38"/>
      <c r="K54" s="34">
        <v>1.4</v>
      </c>
      <c r="L54" s="34">
        <v>1.68</v>
      </c>
      <c r="M54" s="34">
        <v>2.23</v>
      </c>
      <c r="N54" s="34">
        <v>2.57</v>
      </c>
      <c r="O54" s="39">
        <v>4</v>
      </c>
      <c r="P54" s="39">
        <f t="shared" ref="P54:P59" si="297">(O54/12*5*$D54*$G54*$H54*$K54*P$9)+(O54/12*4*$E54*$G54*$I54*$K54*P$10)+(O54/12*3*$F54*$G54*$I54*$K54*P$10)</f>
        <v>108440.66823333333</v>
      </c>
      <c r="Q54" s="39">
        <v>0</v>
      </c>
      <c r="R54" s="39">
        <f t="shared" ref="R54:R59" si="298">(Q54/12*5*$D54*$G54*$H54*$K54*R$9)+(Q54/12*4*$E54*$G54*$I54*$K54*R$10)+(Q54/12*3*$F54*$G54*$I54*$K54*R$10)</f>
        <v>0</v>
      </c>
      <c r="S54" s="39"/>
      <c r="T54" s="39">
        <f t="shared" ref="T54:T59" si="299">(S54/12*5*$D54*$G54*$H54*$K54*T$9)+(S54/12*4*$E54*$G54*$I54*$K54*T$10)+(S54/12*3*$F54*$G54*$I54*$K54*T$10)</f>
        <v>0</v>
      </c>
      <c r="U54" s="39"/>
      <c r="V54" s="39">
        <f t="shared" ref="V54:V59" si="300">(U54/12*5*$D54*$G54*$H54*$K54*V$9)+(U54/12*4*$E54*$G54*$I54*$K54*V$10)+(U54/12*3*$F54*$G54*$I54*$K54*V$10)</f>
        <v>0</v>
      </c>
      <c r="W54" s="39"/>
      <c r="X54" s="39">
        <f t="shared" ref="X54:X59" si="301">(W54/12*5*$D54*$G54*$H54*$K54*X$9)+(W54/12*4*$E54*$G54*$I54*$K54*X$10)+(W54/12*3*$F54*$G54*$I54*$K54*X$10)</f>
        <v>0</v>
      </c>
      <c r="Y54" s="39">
        <v>0</v>
      </c>
      <c r="Z54" s="39">
        <f t="shared" ref="Z54:Z59" si="302">(Y54/12*5*$D54*$G54*$H54*$K54*Z$9)+(Y54/12*4*$E54*$G54*$I54*$K54*Z$10)+(Y54/12*3*$F54*$G54*$I54*$K54*Z$10)</f>
        <v>0</v>
      </c>
      <c r="AA54" s="39"/>
      <c r="AB54" s="39">
        <f t="shared" ref="AB54:AB59" si="303">(AA54/12*5*$D54*$G54*$H54*$K54*AB$9)+(AA54/12*4*$E54*$G54*$I54*$K54*AB$10)+(AA54/12*3*$F54*$G54*$I54*$K54*AB$10)</f>
        <v>0</v>
      </c>
      <c r="AC54" s="39"/>
      <c r="AD54" s="39">
        <f t="shared" ref="AD54:AD59" si="304">(AC54/12*5*$D54*$G54*$H54*$K54*AD$9)+(AC54/12*4*$E54*$G54*$I54*$K54*AD$10)+(AC54/12*3*$F54*$G54*$I54*$K54*AD$10)</f>
        <v>0</v>
      </c>
      <c r="AE54" s="39">
        <v>0</v>
      </c>
      <c r="AF54" s="39">
        <f t="shared" ref="AF54:AF59" si="305">(AE54/12*5*$D54*$G54*$H54*$K54*AF$9)+(AE54/12*4*$E54*$G54*$I54*$K54*AF$10)+(AE54/12*3*$F54*$G54*$I54*$K54*AF$10)</f>
        <v>0</v>
      </c>
      <c r="AG54" s="39">
        <v>442</v>
      </c>
      <c r="AH54" s="39">
        <f t="shared" ref="AH54:AH59" si="306">(AG54/12*5*$D54*$G54*$H54*$K54*AH$9)+(AG54/12*4*$E54*$G54*$I54*$K54*AH$10)+(AG54/12*3*$F54*$G54*$I54*$K54*AH$10)</f>
        <v>11982693.839783333</v>
      </c>
      <c r="AI54" s="39"/>
      <c r="AJ54" s="39">
        <f t="shared" ref="AJ54:AJ59" si="307">(AI54/12*5*$D54*$G54*$H54*$K54*AJ$9)+(AI54/12*4*$E54*$G54*$I54*$K54*AJ$10)+(AI54/12*3*$F54*$G54*$I54*$K54*AJ$10)</f>
        <v>0</v>
      </c>
      <c r="AK54" s="45"/>
      <c r="AL54" s="39">
        <f t="shared" ref="AL54:AL59" si="308">(AK54/12*5*$D54*$G54*$H54*$K54*AL$9)+(AK54/12*4*$E54*$G54*$I54*$K54*AL$10)+(AK54/12*3*$F54*$G54*$I54*$K54*AL$10)</f>
        <v>0</v>
      </c>
      <c r="AM54" s="42">
        <v>0</v>
      </c>
      <c r="AN54" s="39">
        <f t="shared" ref="AN54:AN59" si="309">(AM54/12*5*$D54*$G54*$H54*$K54*AN$9)+(AM54/12*4*$E54*$G54*$I54*$K54*AN$10)+(AM54/12*3*$F54*$G54*$I54*$K54*AN$10)</f>
        <v>0</v>
      </c>
      <c r="AO54" s="43">
        <v>4</v>
      </c>
      <c r="AP54" s="39">
        <f t="shared" ref="AP54:AP59" si="310">(AO54/12*5*$D54*$G54*$H54*$L54*AP$9)+(AO54/12*4*$E54*$G54*$I54*$L54*AP$10)+(AO54/12*3*$F54*$G54*$I54*$L54*AP$10)</f>
        <v>125344.73627199998</v>
      </c>
      <c r="AQ54" s="39"/>
      <c r="AR54" s="39">
        <f t="shared" ref="AR54:AR59" si="311">(AQ54/12*5*$D54*$G54*$H54*$L54*AR$9)+(AQ54/12*4*$E54*$G54*$I54*$L54*AR$10)+(AQ54/12*3*$F54*$G54*$I54*$L54*AR$10)</f>
        <v>0</v>
      </c>
      <c r="AS54" s="39">
        <v>130</v>
      </c>
      <c r="AT54" s="39">
        <f t="shared" ref="AT54:AT59" si="312">(AS54/12*5*$D54*$G54*$H54*$L54*AT$9)+(AS54/12*4*$E54*$G54*$I54*$L54*AT$10)+(AS54/12*3*$F54*$G54*$I54*$L54*AT$11)</f>
        <v>4073703.9288400002</v>
      </c>
      <c r="AU54" s="39"/>
      <c r="AV54" s="39">
        <f t="shared" ref="AV54:AV59" si="313">(AU54/12*5*$D54*$G54*$H54*$L54*AV$9)+(AU54/12*4*$E54*$G54*$I54*$L54*AV$10)+(AU54/12*3*$F54*$G54*$I54*$L54*AV$10)</f>
        <v>0</v>
      </c>
      <c r="AW54" s="39"/>
      <c r="AX54" s="39">
        <f t="shared" ref="AX54:AX59" si="314">(AW54/12*5*$D54*$G54*$H54*$K54*AX$9)+(AW54/12*4*$E54*$G54*$I54*$K54*AX$10)+(AW54/12*3*$F54*$G54*$I54*$K54*AX$10)</f>
        <v>0</v>
      </c>
      <c r="AY54" s="39"/>
      <c r="AZ54" s="39">
        <f t="shared" ref="AZ54:AZ59" si="315">(AY54/12*5*$D54*$G54*$H54*$K54*AZ$9)+(AY54/12*4*$E54*$G54*$I54*$K54*AZ$10)+(AY54/12*3*$F54*$G54*$I54*$K54*AZ$10)</f>
        <v>0</v>
      </c>
      <c r="BA54" s="39"/>
      <c r="BB54" s="39">
        <f t="shared" ref="BB54:BB59" si="316">(BA54/12*5*$D54*$G54*$H54*$L54*BB$9)+(BA54/12*4*$E54*$G54*$I54*$L54*BB$10)+(BA54/12*3*$F54*$G54*$I54*$L54*BB$10)</f>
        <v>0</v>
      </c>
      <c r="BC54" s="39"/>
      <c r="BD54" s="39">
        <f t="shared" ref="BD54:BD59" si="317">(BC54/12*5*$D54*$G54*$H54*$K54*BD$9)+(BC54/12*4*$E54*$G54*$I54*$K54*BD$10)+(BC54/12*3*$F54*$G54*$I54*$K54*BD$10)</f>
        <v>0</v>
      </c>
      <c r="BE54" s="39"/>
      <c r="BF54" s="39">
        <f t="shared" ref="BF54:BF59" si="318">(BE54/12*5*$D54*$G54*$H54*$K54*BF$9)+(BE54/12*4*$E54*$G54*$I54*$K54*BF$10)+(BE54/12*3*$F54*$G54*$I54*$K54*BF$10)</f>
        <v>0</v>
      </c>
      <c r="BG54" s="39"/>
      <c r="BH54" s="39">
        <f t="shared" ref="BH54:BH59" si="319">(BG54/12*5*$D54*$G54*$H54*$K54*BH$9)+(BG54/12*4*$E54*$G54*$I54*$K54*BH$10)+(BG54/12*3*$F54*$G54*$I54*$K54*BH$10)</f>
        <v>0</v>
      </c>
      <c r="BI54" s="39"/>
      <c r="BJ54" s="39">
        <f t="shared" ref="BJ54:BJ59" si="320">(BI54/12*5*$D54*$G54*$H54*$L54*BJ$9)+(BI54/12*4*$E54*$G54*$I54*$L54*BJ$10)+(BI54/12*3*$F54*$G54*$I54*$L54*BJ$10)</f>
        <v>0</v>
      </c>
      <c r="BK54" s="39">
        <v>2</v>
      </c>
      <c r="BL54" s="39">
        <f t="shared" ref="BL54:BL59" si="321">(BK54/12*5*$D54*$G54*$H54*$K54*BL$9)+(BK54/12*4*$E54*$G54*$I54*$K54*BL$10)+(BK54/12*3*$F54*$G54*$I54*$K54*BL$10)</f>
        <v>54587.074464999998</v>
      </c>
      <c r="BM54" s="39"/>
      <c r="BN54" s="39">
        <f t="shared" ref="BN54:BN59" si="322">(BM54/12*5*$D54*$G54*$H54*$K54*BN$9)+(BM54/12*4*$E54*$G54*$I54*$K54*BN$10)+(BM54/12*3*$F54*$G54*$I54*$K54*BN$10)</f>
        <v>0</v>
      </c>
      <c r="BO54" s="49"/>
      <c r="BP54" s="39">
        <f t="shared" ref="BP54:BP59" si="323">(BO54/12*5*$D54*$G54*$H54*$L54*BP$9)+(BO54/12*4*$E54*$G54*$I54*$L54*BP$10)+(BO54/12*3*$F54*$G54*$I54*$L54*BP$10)</f>
        <v>0</v>
      </c>
      <c r="BQ54" s="39"/>
      <c r="BR54" s="39">
        <f t="shared" ref="BR54:BR59" si="324">(BQ54/12*5*$D54*$G54*$H54*$L54*BR$9)+(BQ54/12*4*$E54*$G54*$I54*$L54*BR$10)+(BQ54/12*3*$F54*$G54*$I54*$L54*BR$10)</f>
        <v>0</v>
      </c>
      <c r="BS54" s="39"/>
      <c r="BT54" s="39">
        <f t="shared" ref="BT54:BT59" si="325">(BS54/12*5*$D54*$G54*$H54*$K54*BT$9)+(BS54/12*4*$E54*$G54*$I54*$K54*BT$10)+(BS54/12*3*$F54*$G54*$I54*$K54*BT$10)</f>
        <v>0</v>
      </c>
      <c r="BU54" s="39"/>
      <c r="BV54" s="39">
        <f t="shared" ref="BV54:BV59" si="326">(BU54/12*5*$D54*$G54*$H54*$K54*BV$9)+(BU54/12*4*$E54*$G54*$I54*$K54*BV$10)+(BU54/12*3*$F54*$G54*$I54*$K54*BV$10)</f>
        <v>0</v>
      </c>
      <c r="BW54" s="39"/>
      <c r="BX54" s="39">
        <f t="shared" ref="BX54:BX59" si="327">(BW54/12*5*$D54*$G54*$H54*$L54*BX$9)+(BW54/12*4*$E54*$G54*$I54*$L54*BX$10)+(BW54/12*3*$F54*$G54*$I54*$L54*BX$10)</f>
        <v>0</v>
      </c>
      <c r="BY54" s="39"/>
      <c r="BZ54" s="39">
        <f t="shared" ref="BZ54:BZ59" si="328">(BY54/12*5*$D54*$G54*$H54*$L54*BZ$9)+(BY54/12*4*$E54*$G54*$I54*$L54*BZ$10)+(BY54/12*3*$F54*$G54*$I54*$L54*BZ$10)</f>
        <v>0</v>
      </c>
      <c r="CA54" s="39"/>
      <c r="CB54" s="39">
        <f t="shared" ref="CB54:CB59" si="329">(CA54/12*5*$D54*$G54*$H54*$K54*CB$9)+(CA54/12*4*$E54*$G54*$I54*$K54*CB$10)+(CA54/12*3*$F54*$G54*$I54*$K54*CB$10)</f>
        <v>0</v>
      </c>
      <c r="CC54" s="39"/>
      <c r="CD54" s="39">
        <f t="shared" ref="CD54:CD59" si="330">(CC54/12*5*$D54*$G54*$H54*$L54*CD$9)+(CC54/12*4*$E54*$G54*$I54*$L54*CD$10)+(CC54/12*3*$F54*$G54*$I54*$L54*CD$10)</f>
        <v>0</v>
      </c>
      <c r="CE54" s="39"/>
      <c r="CF54" s="39">
        <f t="shared" ref="CF54:CF59" si="331">(CE54/12*5*$D54*$G54*$H54*$K54*CF$9)+(CE54/12*4*$E54*$G54*$I54*$K54*CF$10)+(CE54/12*3*$F54*$G54*$I54*$K54*CF$10)</f>
        <v>0</v>
      </c>
      <c r="CG54" s="39"/>
      <c r="CH54" s="39">
        <f t="shared" ref="CH54:CH59" si="332">(CG54/12*5*$D54*$G54*$H54*$K54*CH$9)+(CG54/12*4*$E54*$G54*$I54*$K54*CH$10)+(CG54/12*3*$F54*$G54*$I54*$K54*CH$10)</f>
        <v>0</v>
      </c>
      <c r="CI54" s="39"/>
      <c r="CJ54" s="39">
        <f t="shared" ref="CJ54:CJ59" si="333">(CI54/12*5*$D54*$G54*$H54*$K54*CJ$9)+(CI54/12*4*$E54*$G54*$I54*$K54*CJ$10)+(CI54/12*3*$F54*$G54*$I54*$K54*CJ$10)</f>
        <v>0</v>
      </c>
      <c r="CK54" s="39">
        <v>4</v>
      </c>
      <c r="CL54" s="39">
        <f t="shared" ref="CL54:CL59" si="334">(CK54/12*5*$D54*$G54*$H54*$K54*CL$9)+(CK54/12*4*$E54*$G54*$I54*$K54*CL$10)+(CK54/12*3*$F54*$G54*$I54*$K54*CL$10)</f>
        <v>101601.98393333332</v>
      </c>
      <c r="CM54" s="39">
        <v>19</v>
      </c>
      <c r="CN54" s="39">
        <f t="shared" ref="CN54:CN59" si="335">(CM54/12*5*$D54*$G54*$H54*$L54*CN$9)+(CM54/12*4*$E54*$G54*$I54*$L54*CN$10)+(CM54/12*3*$F54*$G54*$I54*$L54*CN$10)</f>
        <v>590222.93026899989</v>
      </c>
      <c r="CO54" s="39">
        <v>17</v>
      </c>
      <c r="CP54" s="39">
        <f t="shared" ref="CP54:CP59" si="336">(CO54/12*5*$D54*$G54*$H54*$L54*CP$9)+(CO54/12*4*$E54*$G54*$I54*$L54*CP$10)+(CO54/12*3*$F54*$G54*$I54*$L54*CP$10)</f>
        <v>607105.20467100001</v>
      </c>
      <c r="CQ54" s="44">
        <v>3</v>
      </c>
      <c r="CR54" s="39">
        <f t="shared" ref="CR54:CR59" si="337">(CQ54/12*5*$D54*$G54*$H54*$K54*CR$9)+(CQ54/12*4*$E54*$G54*$I54*$K54*CR$10)+(CQ54/12*3*$F54*$G54*$I54*$K54*CR$10)</f>
        <v>86540.383299999987</v>
      </c>
      <c r="CS54" s="39">
        <v>3</v>
      </c>
      <c r="CT54" s="39">
        <f t="shared" ref="CT54:CT59" si="338">(CS54/12*5*$D54*$G54*$H54*$L54*CT$9)+(CS54/12*4*$E54*$G54*$I54*$L54*CT$10)+(CS54/12*3*$F54*$G54*$I54*$L54*CT$10)</f>
        <v>104713.11757199999</v>
      </c>
      <c r="CU54" s="39"/>
      <c r="CV54" s="39">
        <f t="shared" ref="CV54:CV59" si="339">(CU54/12*5*$D54*$G54*$H54*$L54*CV$9)+(CU54/12*4*$E54*$G54*$I54*$L54*CV$10)+(CU54/12*3*$F54*$G54*$I54*$L54*CV$10)</f>
        <v>0</v>
      </c>
      <c r="CW54" s="39">
        <v>3</v>
      </c>
      <c r="CX54" s="39">
        <f t="shared" ref="CX54:CX59" si="340">(CW54/12*5*$D54*$G54*$H54*$L54*CX$9)+(CW54/12*4*$E54*$G54*$I54*$L54*CX$10)+(CW54/12*3*$F54*$G54*$I54*$L54*CX$10)</f>
        <v>104907.27422699999</v>
      </c>
      <c r="CY54" s="39">
        <v>5</v>
      </c>
      <c r="CZ54" s="39">
        <f t="shared" ref="CZ54:CZ59" si="341">(CY54/12*5*$D54*$G54*$H54*$L54*CZ$9)+(CY54/12*4*$E54*$G54*$I54*$L54*CZ$10)+(CY54/12*3*$F54*$G54*$I54*$L54*CZ$10)</f>
        <v>174521.86262</v>
      </c>
      <c r="DA54" s="39">
        <v>9</v>
      </c>
      <c r="DB54" s="39">
        <f t="shared" ref="DB54:DB59" si="342">(DA54/12*5*$D54*$G54*$H54*$L54*DB$9)+(DA54/12*4*$E54*$G54*$I54*$L54*DB$10)+(DA54/12*3*$F54*$G54*$I54*$L54*DB$10)</f>
        <v>314721.82268099993</v>
      </c>
      <c r="DC54" s="39"/>
      <c r="DD54" s="39">
        <f t="shared" ref="DD54:DD59" si="343">(DC54/12*5*$D54*$G54*$H54*$K54*DD$9)+(DC54/12*4*$E54*$G54*$I54*$K54*DD$10)+(DC54/12*3*$F54*$G54*$I54*$K54*DD$10)</f>
        <v>0</v>
      </c>
      <c r="DE54" s="39">
        <v>11</v>
      </c>
      <c r="DF54" s="39">
        <f t="shared" ref="DF54:DF59" si="344">(DE54/12*5*$D54*$G54*$H54*$K54*DF$9)+(DE54/12*4*$E54*$G54*$I54*$K54*DF$10)+(DE54/12*3*$F54*$G54*$I54*$K54*DF$10)</f>
        <v>326767.39313166664</v>
      </c>
      <c r="DG54" s="39"/>
      <c r="DH54" s="39">
        <f t="shared" ref="DH54:DH59" si="345">(DG54/12*5*$D54*$G54*$H54*$L54*DH$9)+(DG54/12*4*$E54*$G54*$I54*$L54*DH$10)+(DG54/12*3*$F54*$G54*$I54*$L54*DH$10)</f>
        <v>0</v>
      </c>
      <c r="DI54" s="39">
        <v>7</v>
      </c>
      <c r="DJ54" s="39">
        <f t="shared" ref="DJ54:DJ59" si="346">(DI54/12*5*$D54*$G54*$H54*$L54*DJ$9)+(DI54/12*4*$E54*$G54*$I54*$L54*DJ$10)+(DI54/12*3*$F54*$G54*$I54*$L54*DJ$10)</f>
        <v>262760.00394000002</v>
      </c>
      <c r="DK54" s="39"/>
      <c r="DL54" s="39">
        <f t="shared" ref="DL54:DL59" si="347">(DK54/12*5*$D54*$G54*$H54*$M54*DL$9)+(DK54/12*4*$E54*$G54*$I54*$M54*DL$10)+(DK54/12*3*$F54*$G54*$I54*$M54*DL$10)</f>
        <v>0</v>
      </c>
      <c r="DM54" s="39"/>
      <c r="DN54" s="39">
        <f t="shared" si="292"/>
        <v>0</v>
      </c>
      <c r="DO54" s="39"/>
      <c r="DP54" s="39">
        <f t="shared" si="57"/>
        <v>0</v>
      </c>
      <c r="DQ54" s="39">
        <f t="shared" ref="DQ54:DQ63" si="348">SUM(O54,Q54,S54,U54,W54,Y54,AA54,AC54,AE54,AG54,AI54,AK54,AM54,AO54,AQ54,AS54,AU54,AW54,AY54,BA54,BC54,BE54,BG54,BI54,BK54,BM54,BO54,BQ54,BS54,BU54,BW54,BY54,CA54,CC54,CE54,CG54,CI54,CK54,CM54,CO54,CQ54,CS54,CU54,CW54,CY54,DA54,DC54,DE54,DG54,DI54,DK54,DM54,DO54)</f>
        <v>663</v>
      </c>
      <c r="DR54" s="39">
        <f t="shared" ref="DR54:DR63" si="349">SUM(P54,R54,T54,V54,X54,Z54,AB54,AD54,AF54,AH54,AJ54,AL54,AN54,AP54,AR54,AT54,AV54,AX54,AZ54,BB54,BD54,BF54,BH54,BJ54,BL54,BN54,BP54,BR54,BT54,BV54,BX54,BZ54,CB54,CD54,CF54,CH54,CJ54,CL54,CN54,CP54,CR54,CT54,CV54,CX54,CZ54,DB54,DD54,DF54,DH54,DJ54,DL54,DN54,DP54)</f>
        <v>19018632.223938663</v>
      </c>
    </row>
    <row r="55" spans="1:122" ht="30" customHeight="1" x14ac:dyDescent="0.25">
      <c r="A55" s="46"/>
      <c r="B55" s="47">
        <v>35</v>
      </c>
      <c r="C55" s="33" t="s">
        <v>186</v>
      </c>
      <c r="D55" s="34">
        <f t="shared" si="60"/>
        <v>19063</v>
      </c>
      <c r="E55" s="35">
        <v>18530</v>
      </c>
      <c r="F55" s="35">
        <v>18715</v>
      </c>
      <c r="G55" s="48">
        <v>1.1100000000000001</v>
      </c>
      <c r="H55" s="37">
        <v>1</v>
      </c>
      <c r="I55" s="37">
        <v>1</v>
      </c>
      <c r="J55" s="38"/>
      <c r="K55" s="34">
        <v>1.4</v>
      </c>
      <c r="L55" s="34">
        <v>1.68</v>
      </c>
      <c r="M55" s="34">
        <v>2.23</v>
      </c>
      <c r="N55" s="34">
        <v>2.57</v>
      </c>
      <c r="O55" s="39">
        <v>1</v>
      </c>
      <c r="P55" s="39">
        <f t="shared" si="297"/>
        <v>31022.974675000001</v>
      </c>
      <c r="Q55" s="39">
        <v>0</v>
      </c>
      <c r="R55" s="39">
        <f t="shared" si="298"/>
        <v>0</v>
      </c>
      <c r="S55" s="39"/>
      <c r="T55" s="39">
        <f t="shared" si="299"/>
        <v>0</v>
      </c>
      <c r="U55" s="39"/>
      <c r="V55" s="39">
        <f t="shared" si="300"/>
        <v>0</v>
      </c>
      <c r="W55" s="39"/>
      <c r="X55" s="39">
        <f t="shared" si="301"/>
        <v>0</v>
      </c>
      <c r="Y55" s="39">
        <v>0</v>
      </c>
      <c r="Z55" s="39">
        <f t="shared" si="302"/>
        <v>0</v>
      </c>
      <c r="AA55" s="39"/>
      <c r="AB55" s="39">
        <f t="shared" si="303"/>
        <v>0</v>
      </c>
      <c r="AC55" s="39"/>
      <c r="AD55" s="39">
        <f t="shared" si="304"/>
        <v>0</v>
      </c>
      <c r="AE55" s="39">
        <v>0</v>
      </c>
      <c r="AF55" s="39">
        <f t="shared" si="305"/>
        <v>0</v>
      </c>
      <c r="AG55" s="39">
        <v>80</v>
      </c>
      <c r="AH55" s="39">
        <f t="shared" si="306"/>
        <v>2481837.9740000004</v>
      </c>
      <c r="AI55" s="39"/>
      <c r="AJ55" s="39">
        <f t="shared" si="307"/>
        <v>0</v>
      </c>
      <c r="AK55" s="39"/>
      <c r="AL55" s="39">
        <f t="shared" si="308"/>
        <v>0</v>
      </c>
      <c r="AM55" s="42">
        <v>0</v>
      </c>
      <c r="AN55" s="39">
        <f t="shared" si="309"/>
        <v>0</v>
      </c>
      <c r="AO55" s="43">
        <v>0</v>
      </c>
      <c r="AP55" s="39">
        <f t="shared" si="310"/>
        <v>0</v>
      </c>
      <c r="AQ55" s="39"/>
      <c r="AR55" s="39">
        <f t="shared" si="311"/>
        <v>0</v>
      </c>
      <c r="AS55" s="39">
        <v>20</v>
      </c>
      <c r="AT55" s="39">
        <f t="shared" si="312"/>
        <v>717178.64568000007</v>
      </c>
      <c r="AU55" s="39"/>
      <c r="AV55" s="39">
        <f t="shared" si="313"/>
        <v>0</v>
      </c>
      <c r="AW55" s="39"/>
      <c r="AX55" s="39">
        <f t="shared" si="314"/>
        <v>0</v>
      </c>
      <c r="AY55" s="39"/>
      <c r="AZ55" s="39">
        <f t="shared" si="315"/>
        <v>0</v>
      </c>
      <c r="BA55" s="39"/>
      <c r="BB55" s="39">
        <f t="shared" si="316"/>
        <v>0</v>
      </c>
      <c r="BC55" s="39"/>
      <c r="BD55" s="39">
        <f t="shared" si="317"/>
        <v>0</v>
      </c>
      <c r="BE55" s="39"/>
      <c r="BF55" s="39">
        <f t="shared" si="318"/>
        <v>0</v>
      </c>
      <c r="BG55" s="39"/>
      <c r="BH55" s="39">
        <f t="shared" si="319"/>
        <v>0</v>
      </c>
      <c r="BI55" s="39"/>
      <c r="BJ55" s="39">
        <f t="shared" si="320"/>
        <v>0</v>
      </c>
      <c r="BK55" s="39">
        <v>0</v>
      </c>
      <c r="BL55" s="39">
        <f t="shared" si="321"/>
        <v>0</v>
      </c>
      <c r="BM55" s="39"/>
      <c r="BN55" s="39">
        <f t="shared" si="322"/>
        <v>0</v>
      </c>
      <c r="BO55" s="49"/>
      <c r="BP55" s="39">
        <f t="shared" si="323"/>
        <v>0</v>
      </c>
      <c r="BQ55" s="39"/>
      <c r="BR55" s="39">
        <f t="shared" si="324"/>
        <v>0</v>
      </c>
      <c r="BS55" s="39"/>
      <c r="BT55" s="39">
        <f t="shared" si="325"/>
        <v>0</v>
      </c>
      <c r="BU55" s="39"/>
      <c r="BV55" s="39">
        <f t="shared" si="326"/>
        <v>0</v>
      </c>
      <c r="BW55" s="39"/>
      <c r="BX55" s="39">
        <f t="shared" si="327"/>
        <v>0</v>
      </c>
      <c r="BY55" s="39"/>
      <c r="BZ55" s="39">
        <f t="shared" si="328"/>
        <v>0</v>
      </c>
      <c r="CA55" s="39"/>
      <c r="CB55" s="39">
        <f t="shared" si="329"/>
        <v>0</v>
      </c>
      <c r="CC55" s="39"/>
      <c r="CD55" s="39">
        <f t="shared" si="330"/>
        <v>0</v>
      </c>
      <c r="CE55" s="39"/>
      <c r="CF55" s="39">
        <f t="shared" si="331"/>
        <v>0</v>
      </c>
      <c r="CG55" s="39"/>
      <c r="CH55" s="39">
        <f t="shared" si="332"/>
        <v>0</v>
      </c>
      <c r="CI55" s="39"/>
      <c r="CJ55" s="39">
        <f t="shared" si="333"/>
        <v>0</v>
      </c>
      <c r="CK55" s="39"/>
      <c r="CL55" s="39">
        <f t="shared" si="334"/>
        <v>0</v>
      </c>
      <c r="CM55" s="39">
        <v>8</v>
      </c>
      <c r="CN55" s="39">
        <f t="shared" si="335"/>
        <v>284383.05050400004</v>
      </c>
      <c r="CO55" s="39">
        <v>1</v>
      </c>
      <c r="CP55" s="39">
        <f t="shared" si="336"/>
        <v>40866.390369000001</v>
      </c>
      <c r="CQ55" s="44"/>
      <c r="CR55" s="39">
        <f t="shared" si="337"/>
        <v>0</v>
      </c>
      <c r="CS55" s="39"/>
      <c r="CT55" s="39">
        <f t="shared" si="338"/>
        <v>0</v>
      </c>
      <c r="CU55" s="39"/>
      <c r="CV55" s="39">
        <f t="shared" si="339"/>
        <v>0</v>
      </c>
      <c r="CW55" s="39"/>
      <c r="CX55" s="39">
        <f t="shared" si="340"/>
        <v>0</v>
      </c>
      <c r="CY55" s="39"/>
      <c r="CZ55" s="39">
        <f t="shared" si="341"/>
        <v>0</v>
      </c>
      <c r="DA55" s="39"/>
      <c r="DB55" s="39">
        <f t="shared" si="342"/>
        <v>0</v>
      </c>
      <c r="DC55" s="39"/>
      <c r="DD55" s="39">
        <f t="shared" si="343"/>
        <v>0</v>
      </c>
      <c r="DE55" s="39"/>
      <c r="DF55" s="39">
        <f t="shared" si="344"/>
        <v>0</v>
      </c>
      <c r="DG55" s="39"/>
      <c r="DH55" s="39">
        <f t="shared" si="345"/>
        <v>0</v>
      </c>
      <c r="DI55" s="39"/>
      <c r="DJ55" s="39">
        <f t="shared" si="346"/>
        <v>0</v>
      </c>
      <c r="DK55" s="39"/>
      <c r="DL55" s="39">
        <f t="shared" si="347"/>
        <v>0</v>
      </c>
      <c r="DM55" s="39"/>
      <c r="DN55" s="39">
        <f t="shared" si="292"/>
        <v>0</v>
      </c>
      <c r="DO55" s="39"/>
      <c r="DP55" s="39">
        <f t="shared" si="57"/>
        <v>0</v>
      </c>
      <c r="DQ55" s="39">
        <f t="shared" si="348"/>
        <v>110</v>
      </c>
      <c r="DR55" s="39">
        <f t="shared" si="349"/>
        <v>3555289.0352280005</v>
      </c>
    </row>
    <row r="56" spans="1:122" ht="30" customHeight="1" x14ac:dyDescent="0.25">
      <c r="A56" s="46"/>
      <c r="B56" s="47">
        <v>36</v>
      </c>
      <c r="C56" s="33" t="s">
        <v>187</v>
      </c>
      <c r="D56" s="34">
        <f t="shared" si="60"/>
        <v>19063</v>
      </c>
      <c r="E56" s="35">
        <v>18530</v>
      </c>
      <c r="F56" s="35">
        <v>18715</v>
      </c>
      <c r="G56" s="48">
        <v>1.97</v>
      </c>
      <c r="H56" s="37">
        <v>1</v>
      </c>
      <c r="I56" s="37">
        <v>1</v>
      </c>
      <c r="J56" s="38"/>
      <c r="K56" s="34">
        <v>1.4</v>
      </c>
      <c r="L56" s="34">
        <v>1.68</v>
      </c>
      <c r="M56" s="34">
        <v>2.23</v>
      </c>
      <c r="N56" s="34">
        <v>2.57</v>
      </c>
      <c r="O56" s="39">
        <v>0</v>
      </c>
      <c r="P56" s="39">
        <f t="shared" si="297"/>
        <v>0</v>
      </c>
      <c r="Q56" s="39">
        <v>0</v>
      </c>
      <c r="R56" s="39">
        <f t="shared" si="298"/>
        <v>0</v>
      </c>
      <c r="S56" s="39"/>
      <c r="T56" s="39">
        <f t="shared" si="299"/>
        <v>0</v>
      </c>
      <c r="U56" s="39"/>
      <c r="V56" s="39">
        <f t="shared" si="300"/>
        <v>0</v>
      </c>
      <c r="W56" s="39"/>
      <c r="X56" s="39">
        <f t="shared" si="301"/>
        <v>0</v>
      </c>
      <c r="Y56" s="39">
        <v>0</v>
      </c>
      <c r="Z56" s="39">
        <f t="shared" si="302"/>
        <v>0</v>
      </c>
      <c r="AA56" s="39"/>
      <c r="AB56" s="39">
        <f t="shared" si="303"/>
        <v>0</v>
      </c>
      <c r="AC56" s="39"/>
      <c r="AD56" s="39">
        <f t="shared" si="304"/>
        <v>0</v>
      </c>
      <c r="AE56" s="39">
        <v>0</v>
      </c>
      <c r="AF56" s="39">
        <f t="shared" si="305"/>
        <v>0</v>
      </c>
      <c r="AG56" s="39">
        <v>4</v>
      </c>
      <c r="AH56" s="39">
        <f t="shared" si="306"/>
        <v>220235.17156666666</v>
      </c>
      <c r="AI56" s="39"/>
      <c r="AJ56" s="39">
        <f t="shared" si="307"/>
        <v>0</v>
      </c>
      <c r="AK56" s="39"/>
      <c r="AL56" s="39">
        <f t="shared" si="308"/>
        <v>0</v>
      </c>
      <c r="AM56" s="42">
        <v>0</v>
      </c>
      <c r="AN56" s="39">
        <f t="shared" si="309"/>
        <v>0</v>
      </c>
      <c r="AO56" s="43">
        <v>0</v>
      </c>
      <c r="AP56" s="39">
        <f t="shared" si="310"/>
        <v>0</v>
      </c>
      <c r="AQ56" s="39"/>
      <c r="AR56" s="39">
        <f t="shared" si="311"/>
        <v>0</v>
      </c>
      <c r="AS56" s="39"/>
      <c r="AT56" s="39">
        <f t="shared" si="312"/>
        <v>0</v>
      </c>
      <c r="AU56" s="39"/>
      <c r="AV56" s="39">
        <f t="shared" si="313"/>
        <v>0</v>
      </c>
      <c r="AW56" s="39"/>
      <c r="AX56" s="39">
        <f t="shared" si="314"/>
        <v>0</v>
      </c>
      <c r="AY56" s="39"/>
      <c r="AZ56" s="39">
        <f t="shared" si="315"/>
        <v>0</v>
      </c>
      <c r="BA56" s="39"/>
      <c r="BB56" s="39">
        <f t="shared" si="316"/>
        <v>0</v>
      </c>
      <c r="BC56" s="39"/>
      <c r="BD56" s="39">
        <f t="shared" si="317"/>
        <v>0</v>
      </c>
      <c r="BE56" s="39"/>
      <c r="BF56" s="39">
        <f t="shared" si="318"/>
        <v>0</v>
      </c>
      <c r="BG56" s="39"/>
      <c r="BH56" s="39">
        <f t="shared" si="319"/>
        <v>0</v>
      </c>
      <c r="BI56" s="39"/>
      <c r="BJ56" s="39">
        <f t="shared" si="320"/>
        <v>0</v>
      </c>
      <c r="BK56" s="39">
        <v>0</v>
      </c>
      <c r="BL56" s="39">
        <f t="shared" si="321"/>
        <v>0</v>
      </c>
      <c r="BM56" s="39"/>
      <c r="BN56" s="39">
        <f t="shared" si="322"/>
        <v>0</v>
      </c>
      <c r="BO56" s="49"/>
      <c r="BP56" s="39">
        <f t="shared" si="323"/>
        <v>0</v>
      </c>
      <c r="BQ56" s="39"/>
      <c r="BR56" s="39">
        <f t="shared" si="324"/>
        <v>0</v>
      </c>
      <c r="BS56" s="39"/>
      <c r="BT56" s="39">
        <f t="shared" si="325"/>
        <v>0</v>
      </c>
      <c r="BU56" s="39"/>
      <c r="BV56" s="39">
        <f t="shared" si="326"/>
        <v>0</v>
      </c>
      <c r="BW56" s="39"/>
      <c r="BX56" s="39">
        <f t="shared" si="327"/>
        <v>0</v>
      </c>
      <c r="BY56" s="39"/>
      <c r="BZ56" s="39">
        <f t="shared" si="328"/>
        <v>0</v>
      </c>
      <c r="CA56" s="39"/>
      <c r="CB56" s="39">
        <f t="shared" si="329"/>
        <v>0</v>
      </c>
      <c r="CC56" s="39"/>
      <c r="CD56" s="39">
        <f t="shared" si="330"/>
        <v>0</v>
      </c>
      <c r="CE56" s="39"/>
      <c r="CF56" s="39">
        <f t="shared" si="331"/>
        <v>0</v>
      </c>
      <c r="CG56" s="39"/>
      <c r="CH56" s="39">
        <f t="shared" si="332"/>
        <v>0</v>
      </c>
      <c r="CI56" s="39"/>
      <c r="CJ56" s="39">
        <f t="shared" si="333"/>
        <v>0</v>
      </c>
      <c r="CK56" s="39"/>
      <c r="CL56" s="39">
        <f t="shared" si="334"/>
        <v>0</v>
      </c>
      <c r="CM56" s="39"/>
      <c r="CN56" s="39">
        <f t="shared" si="335"/>
        <v>0</v>
      </c>
      <c r="CO56" s="39"/>
      <c r="CP56" s="39">
        <f t="shared" si="336"/>
        <v>0</v>
      </c>
      <c r="CQ56" s="44"/>
      <c r="CR56" s="39">
        <f t="shared" si="337"/>
        <v>0</v>
      </c>
      <c r="CS56" s="39"/>
      <c r="CT56" s="39">
        <f t="shared" si="338"/>
        <v>0</v>
      </c>
      <c r="CU56" s="39"/>
      <c r="CV56" s="39">
        <f t="shared" si="339"/>
        <v>0</v>
      </c>
      <c r="CW56" s="39"/>
      <c r="CX56" s="39">
        <f t="shared" si="340"/>
        <v>0</v>
      </c>
      <c r="CY56" s="39"/>
      <c r="CZ56" s="39">
        <f t="shared" si="341"/>
        <v>0</v>
      </c>
      <c r="DA56" s="39"/>
      <c r="DB56" s="39">
        <f t="shared" si="342"/>
        <v>0</v>
      </c>
      <c r="DC56" s="39"/>
      <c r="DD56" s="39">
        <f t="shared" si="343"/>
        <v>0</v>
      </c>
      <c r="DE56" s="39"/>
      <c r="DF56" s="39">
        <f t="shared" si="344"/>
        <v>0</v>
      </c>
      <c r="DG56" s="39"/>
      <c r="DH56" s="39">
        <f t="shared" si="345"/>
        <v>0</v>
      </c>
      <c r="DI56" s="39"/>
      <c r="DJ56" s="39">
        <f t="shared" si="346"/>
        <v>0</v>
      </c>
      <c r="DK56" s="39"/>
      <c r="DL56" s="39">
        <f t="shared" si="347"/>
        <v>0</v>
      </c>
      <c r="DM56" s="39"/>
      <c r="DN56" s="39">
        <f t="shared" si="292"/>
        <v>0</v>
      </c>
      <c r="DO56" s="39"/>
      <c r="DP56" s="39">
        <f t="shared" si="57"/>
        <v>0</v>
      </c>
      <c r="DQ56" s="39">
        <f t="shared" si="348"/>
        <v>4</v>
      </c>
      <c r="DR56" s="39">
        <f t="shared" si="349"/>
        <v>220235.17156666666</v>
      </c>
    </row>
    <row r="57" spans="1:122" ht="30" customHeight="1" x14ac:dyDescent="0.25">
      <c r="A57" s="46"/>
      <c r="B57" s="47">
        <v>37</v>
      </c>
      <c r="C57" s="33" t="s">
        <v>188</v>
      </c>
      <c r="D57" s="34">
        <f t="shared" si="60"/>
        <v>19063</v>
      </c>
      <c r="E57" s="35">
        <v>18530</v>
      </c>
      <c r="F57" s="35">
        <v>18715</v>
      </c>
      <c r="G57" s="48">
        <v>2.78</v>
      </c>
      <c r="H57" s="37">
        <v>1</v>
      </c>
      <c r="I57" s="37">
        <v>1</v>
      </c>
      <c r="J57" s="38"/>
      <c r="K57" s="34">
        <v>1.4</v>
      </c>
      <c r="L57" s="34">
        <v>1.68</v>
      </c>
      <c r="M57" s="34">
        <v>2.23</v>
      </c>
      <c r="N57" s="34">
        <v>2.57</v>
      </c>
      <c r="O57" s="39">
        <v>0</v>
      </c>
      <c r="P57" s="39">
        <f t="shared" si="297"/>
        <v>0</v>
      </c>
      <c r="Q57" s="39">
        <v>0</v>
      </c>
      <c r="R57" s="39">
        <f t="shared" si="298"/>
        <v>0</v>
      </c>
      <c r="S57" s="39"/>
      <c r="T57" s="39">
        <f t="shared" si="299"/>
        <v>0</v>
      </c>
      <c r="U57" s="39"/>
      <c r="V57" s="39">
        <f t="shared" si="300"/>
        <v>0</v>
      </c>
      <c r="W57" s="39"/>
      <c r="X57" s="39">
        <f t="shared" si="301"/>
        <v>0</v>
      </c>
      <c r="Y57" s="39">
        <v>0</v>
      </c>
      <c r="Z57" s="39">
        <f t="shared" si="302"/>
        <v>0</v>
      </c>
      <c r="AA57" s="39"/>
      <c r="AB57" s="39">
        <f t="shared" si="303"/>
        <v>0</v>
      </c>
      <c r="AC57" s="39"/>
      <c r="AD57" s="39">
        <f t="shared" si="304"/>
        <v>0</v>
      </c>
      <c r="AE57" s="39">
        <v>0</v>
      </c>
      <c r="AF57" s="39">
        <f t="shared" si="305"/>
        <v>0</v>
      </c>
      <c r="AG57" s="39">
        <v>40</v>
      </c>
      <c r="AH57" s="39">
        <f t="shared" si="306"/>
        <v>3107887.1926666666</v>
      </c>
      <c r="AI57" s="39"/>
      <c r="AJ57" s="39">
        <f t="shared" si="307"/>
        <v>0</v>
      </c>
      <c r="AK57" s="39"/>
      <c r="AL57" s="39">
        <f t="shared" si="308"/>
        <v>0</v>
      </c>
      <c r="AM57" s="42">
        <v>0</v>
      </c>
      <c r="AN57" s="39">
        <f t="shared" si="309"/>
        <v>0</v>
      </c>
      <c r="AO57" s="43">
        <v>0</v>
      </c>
      <c r="AP57" s="39">
        <f t="shared" si="310"/>
        <v>0</v>
      </c>
      <c r="AQ57" s="39"/>
      <c r="AR57" s="39">
        <f t="shared" si="311"/>
        <v>0</v>
      </c>
      <c r="AS57" s="39"/>
      <c r="AT57" s="39">
        <f t="shared" si="312"/>
        <v>0</v>
      </c>
      <c r="AU57" s="39"/>
      <c r="AV57" s="39">
        <f t="shared" si="313"/>
        <v>0</v>
      </c>
      <c r="AW57" s="39"/>
      <c r="AX57" s="39">
        <f t="shared" si="314"/>
        <v>0</v>
      </c>
      <c r="AY57" s="39"/>
      <c r="AZ57" s="39">
        <f t="shared" si="315"/>
        <v>0</v>
      </c>
      <c r="BA57" s="39"/>
      <c r="BB57" s="39">
        <f t="shared" si="316"/>
        <v>0</v>
      </c>
      <c r="BC57" s="39"/>
      <c r="BD57" s="39">
        <f t="shared" si="317"/>
        <v>0</v>
      </c>
      <c r="BE57" s="39"/>
      <c r="BF57" s="39">
        <f t="shared" si="318"/>
        <v>0</v>
      </c>
      <c r="BG57" s="39"/>
      <c r="BH57" s="39">
        <f t="shared" si="319"/>
        <v>0</v>
      </c>
      <c r="BI57" s="39"/>
      <c r="BJ57" s="39">
        <f t="shared" si="320"/>
        <v>0</v>
      </c>
      <c r="BK57" s="39">
        <v>0</v>
      </c>
      <c r="BL57" s="39">
        <f t="shared" si="321"/>
        <v>0</v>
      </c>
      <c r="BM57" s="39"/>
      <c r="BN57" s="39">
        <f t="shared" si="322"/>
        <v>0</v>
      </c>
      <c r="BO57" s="49"/>
      <c r="BP57" s="39">
        <f t="shared" si="323"/>
        <v>0</v>
      </c>
      <c r="BQ57" s="39"/>
      <c r="BR57" s="39">
        <f t="shared" si="324"/>
        <v>0</v>
      </c>
      <c r="BS57" s="39"/>
      <c r="BT57" s="39">
        <f t="shared" si="325"/>
        <v>0</v>
      </c>
      <c r="BU57" s="39"/>
      <c r="BV57" s="39">
        <f t="shared" si="326"/>
        <v>0</v>
      </c>
      <c r="BW57" s="39"/>
      <c r="BX57" s="39">
        <f t="shared" si="327"/>
        <v>0</v>
      </c>
      <c r="BY57" s="39"/>
      <c r="BZ57" s="39">
        <f t="shared" si="328"/>
        <v>0</v>
      </c>
      <c r="CA57" s="39"/>
      <c r="CB57" s="39">
        <f t="shared" si="329"/>
        <v>0</v>
      </c>
      <c r="CC57" s="39"/>
      <c r="CD57" s="39">
        <f t="shared" si="330"/>
        <v>0</v>
      </c>
      <c r="CE57" s="39"/>
      <c r="CF57" s="39">
        <f t="shared" si="331"/>
        <v>0</v>
      </c>
      <c r="CG57" s="39"/>
      <c r="CH57" s="39">
        <f t="shared" si="332"/>
        <v>0</v>
      </c>
      <c r="CI57" s="39"/>
      <c r="CJ57" s="39">
        <f t="shared" si="333"/>
        <v>0</v>
      </c>
      <c r="CK57" s="39"/>
      <c r="CL57" s="39">
        <f t="shared" si="334"/>
        <v>0</v>
      </c>
      <c r="CM57" s="39">
        <v>2</v>
      </c>
      <c r="CN57" s="39">
        <f t="shared" si="335"/>
        <v>178059.65774799997</v>
      </c>
      <c r="CO57" s="39"/>
      <c r="CP57" s="39">
        <f t="shared" si="336"/>
        <v>0</v>
      </c>
      <c r="CQ57" s="44"/>
      <c r="CR57" s="39">
        <f t="shared" si="337"/>
        <v>0</v>
      </c>
      <c r="CS57" s="39"/>
      <c r="CT57" s="39">
        <f t="shared" si="338"/>
        <v>0</v>
      </c>
      <c r="CU57" s="39"/>
      <c r="CV57" s="39">
        <f t="shared" si="339"/>
        <v>0</v>
      </c>
      <c r="CW57" s="39"/>
      <c r="CX57" s="39">
        <f t="shared" si="340"/>
        <v>0</v>
      </c>
      <c r="CY57" s="39"/>
      <c r="CZ57" s="39">
        <f t="shared" si="341"/>
        <v>0</v>
      </c>
      <c r="DA57" s="39"/>
      <c r="DB57" s="39">
        <f t="shared" si="342"/>
        <v>0</v>
      </c>
      <c r="DC57" s="39"/>
      <c r="DD57" s="39">
        <f t="shared" si="343"/>
        <v>0</v>
      </c>
      <c r="DE57" s="39"/>
      <c r="DF57" s="39">
        <f t="shared" si="344"/>
        <v>0</v>
      </c>
      <c r="DG57" s="39"/>
      <c r="DH57" s="39">
        <f t="shared" si="345"/>
        <v>0</v>
      </c>
      <c r="DI57" s="39"/>
      <c r="DJ57" s="39">
        <f t="shared" si="346"/>
        <v>0</v>
      </c>
      <c r="DK57" s="39"/>
      <c r="DL57" s="39">
        <f t="shared" si="347"/>
        <v>0</v>
      </c>
      <c r="DM57" s="39">
        <v>4</v>
      </c>
      <c r="DN57" s="39">
        <f t="shared" si="292"/>
        <v>636575.16740333312</v>
      </c>
      <c r="DO57" s="39"/>
      <c r="DP57" s="39">
        <f t="shared" si="57"/>
        <v>0</v>
      </c>
      <c r="DQ57" s="39">
        <f t="shared" si="348"/>
        <v>46</v>
      </c>
      <c r="DR57" s="39">
        <f t="shared" si="349"/>
        <v>3922522.0178179992</v>
      </c>
    </row>
    <row r="58" spans="1:122" ht="30" customHeight="1" x14ac:dyDescent="0.25">
      <c r="A58" s="46"/>
      <c r="B58" s="47">
        <v>38</v>
      </c>
      <c r="C58" s="33" t="s">
        <v>189</v>
      </c>
      <c r="D58" s="34">
        <f t="shared" si="60"/>
        <v>19063</v>
      </c>
      <c r="E58" s="35">
        <v>18530</v>
      </c>
      <c r="F58" s="35">
        <v>18715</v>
      </c>
      <c r="G58" s="48">
        <v>1.1499999999999999</v>
      </c>
      <c r="H58" s="37">
        <v>1</v>
      </c>
      <c r="I58" s="37">
        <v>1</v>
      </c>
      <c r="J58" s="38"/>
      <c r="K58" s="34">
        <v>1.4</v>
      </c>
      <c r="L58" s="34">
        <v>1.68</v>
      </c>
      <c r="M58" s="34">
        <v>2.23</v>
      </c>
      <c r="N58" s="34">
        <v>2.57</v>
      </c>
      <c r="O58" s="39">
        <v>0</v>
      </c>
      <c r="P58" s="39">
        <f t="shared" si="297"/>
        <v>0</v>
      </c>
      <c r="Q58" s="39">
        <v>0</v>
      </c>
      <c r="R58" s="39">
        <f t="shared" si="298"/>
        <v>0</v>
      </c>
      <c r="S58" s="39"/>
      <c r="T58" s="39">
        <f t="shared" si="299"/>
        <v>0</v>
      </c>
      <c r="U58" s="39"/>
      <c r="V58" s="39">
        <f t="shared" si="300"/>
        <v>0</v>
      </c>
      <c r="W58" s="39"/>
      <c r="X58" s="39">
        <f t="shared" si="301"/>
        <v>0</v>
      </c>
      <c r="Y58" s="39">
        <v>0</v>
      </c>
      <c r="Z58" s="39">
        <f t="shared" si="302"/>
        <v>0</v>
      </c>
      <c r="AA58" s="39"/>
      <c r="AB58" s="39">
        <f t="shared" si="303"/>
        <v>0</v>
      </c>
      <c r="AC58" s="39"/>
      <c r="AD58" s="39">
        <f t="shared" si="304"/>
        <v>0</v>
      </c>
      <c r="AE58" s="39">
        <v>0</v>
      </c>
      <c r="AF58" s="39">
        <f t="shared" si="305"/>
        <v>0</v>
      </c>
      <c r="AG58" s="39">
        <v>12</v>
      </c>
      <c r="AH58" s="39">
        <f t="shared" si="306"/>
        <v>385691.03649999999</v>
      </c>
      <c r="AI58" s="39"/>
      <c r="AJ58" s="39">
        <f t="shared" si="307"/>
        <v>0</v>
      </c>
      <c r="AK58" s="45"/>
      <c r="AL58" s="39">
        <f t="shared" si="308"/>
        <v>0</v>
      </c>
      <c r="AM58" s="42">
        <v>0</v>
      </c>
      <c r="AN58" s="39">
        <f t="shared" si="309"/>
        <v>0</v>
      </c>
      <c r="AO58" s="43">
        <v>1</v>
      </c>
      <c r="AP58" s="39">
        <f t="shared" si="310"/>
        <v>37151.146059999999</v>
      </c>
      <c r="AQ58" s="39"/>
      <c r="AR58" s="39">
        <f t="shared" si="311"/>
        <v>0</v>
      </c>
      <c r="AS58" s="39"/>
      <c r="AT58" s="39">
        <f t="shared" si="312"/>
        <v>0</v>
      </c>
      <c r="AU58" s="39"/>
      <c r="AV58" s="39">
        <f t="shared" si="313"/>
        <v>0</v>
      </c>
      <c r="AW58" s="39"/>
      <c r="AX58" s="39">
        <f t="shared" si="314"/>
        <v>0</v>
      </c>
      <c r="AY58" s="39"/>
      <c r="AZ58" s="39">
        <f t="shared" si="315"/>
        <v>0</v>
      </c>
      <c r="BA58" s="39"/>
      <c r="BB58" s="39">
        <f t="shared" si="316"/>
        <v>0</v>
      </c>
      <c r="BC58" s="39"/>
      <c r="BD58" s="39">
        <f t="shared" si="317"/>
        <v>0</v>
      </c>
      <c r="BE58" s="39"/>
      <c r="BF58" s="39">
        <f t="shared" si="318"/>
        <v>0</v>
      </c>
      <c r="BG58" s="39"/>
      <c r="BH58" s="39">
        <f t="shared" si="319"/>
        <v>0</v>
      </c>
      <c r="BI58" s="39"/>
      <c r="BJ58" s="39">
        <f t="shared" si="320"/>
        <v>0</v>
      </c>
      <c r="BK58" s="39">
        <v>0</v>
      </c>
      <c r="BL58" s="39">
        <f t="shared" si="321"/>
        <v>0</v>
      </c>
      <c r="BM58" s="39"/>
      <c r="BN58" s="39">
        <f t="shared" si="322"/>
        <v>0</v>
      </c>
      <c r="BO58" s="49"/>
      <c r="BP58" s="39">
        <f t="shared" si="323"/>
        <v>0</v>
      </c>
      <c r="BQ58" s="39"/>
      <c r="BR58" s="39">
        <f t="shared" si="324"/>
        <v>0</v>
      </c>
      <c r="BS58" s="39"/>
      <c r="BT58" s="39">
        <f t="shared" si="325"/>
        <v>0</v>
      </c>
      <c r="BU58" s="39"/>
      <c r="BV58" s="39">
        <f t="shared" si="326"/>
        <v>0</v>
      </c>
      <c r="BW58" s="39"/>
      <c r="BX58" s="39">
        <f t="shared" si="327"/>
        <v>0</v>
      </c>
      <c r="BY58" s="39"/>
      <c r="BZ58" s="39">
        <f t="shared" si="328"/>
        <v>0</v>
      </c>
      <c r="CA58" s="39"/>
      <c r="CB58" s="39">
        <f t="shared" si="329"/>
        <v>0</v>
      </c>
      <c r="CC58" s="39"/>
      <c r="CD58" s="39">
        <f t="shared" si="330"/>
        <v>0</v>
      </c>
      <c r="CE58" s="39"/>
      <c r="CF58" s="39">
        <f t="shared" si="331"/>
        <v>0</v>
      </c>
      <c r="CG58" s="39"/>
      <c r="CH58" s="39">
        <f t="shared" si="332"/>
        <v>0</v>
      </c>
      <c r="CI58" s="39"/>
      <c r="CJ58" s="39">
        <f t="shared" si="333"/>
        <v>0</v>
      </c>
      <c r="CK58" s="39"/>
      <c r="CL58" s="39">
        <f t="shared" si="334"/>
        <v>0</v>
      </c>
      <c r="CM58" s="39">
        <v>2</v>
      </c>
      <c r="CN58" s="39">
        <f t="shared" si="335"/>
        <v>73657.772089999999</v>
      </c>
      <c r="CO58" s="39"/>
      <c r="CP58" s="39">
        <f t="shared" si="336"/>
        <v>0</v>
      </c>
      <c r="CQ58" s="44"/>
      <c r="CR58" s="39">
        <f t="shared" si="337"/>
        <v>0</v>
      </c>
      <c r="CS58" s="39"/>
      <c r="CT58" s="39">
        <f t="shared" si="338"/>
        <v>0</v>
      </c>
      <c r="CU58" s="39"/>
      <c r="CV58" s="39">
        <f t="shared" si="339"/>
        <v>0</v>
      </c>
      <c r="CW58" s="39"/>
      <c r="CX58" s="39">
        <f t="shared" si="340"/>
        <v>0</v>
      </c>
      <c r="CY58" s="39">
        <v>3</v>
      </c>
      <c r="CZ58" s="39">
        <f t="shared" si="341"/>
        <v>124144.41773999998</v>
      </c>
      <c r="DA58" s="39"/>
      <c r="DB58" s="39">
        <f t="shared" si="342"/>
        <v>0</v>
      </c>
      <c r="DC58" s="39"/>
      <c r="DD58" s="39">
        <f t="shared" si="343"/>
        <v>0</v>
      </c>
      <c r="DE58" s="39"/>
      <c r="DF58" s="39">
        <f t="shared" si="344"/>
        <v>0</v>
      </c>
      <c r="DG58" s="39"/>
      <c r="DH58" s="39">
        <f t="shared" si="345"/>
        <v>0</v>
      </c>
      <c r="DI58" s="39"/>
      <c r="DJ58" s="39">
        <f t="shared" si="346"/>
        <v>0</v>
      </c>
      <c r="DK58" s="39"/>
      <c r="DL58" s="39">
        <f t="shared" si="347"/>
        <v>0</v>
      </c>
      <c r="DM58" s="39"/>
      <c r="DN58" s="39">
        <f t="shared" si="292"/>
        <v>0</v>
      </c>
      <c r="DO58" s="39"/>
      <c r="DP58" s="39">
        <f t="shared" si="57"/>
        <v>0</v>
      </c>
      <c r="DQ58" s="39">
        <f t="shared" si="348"/>
        <v>18</v>
      </c>
      <c r="DR58" s="39">
        <f t="shared" si="349"/>
        <v>620644.37238999992</v>
      </c>
    </row>
    <row r="59" spans="1:122" ht="30" customHeight="1" x14ac:dyDescent="0.25">
      <c r="A59" s="46"/>
      <c r="B59" s="47">
        <v>39</v>
      </c>
      <c r="C59" s="33" t="s">
        <v>190</v>
      </c>
      <c r="D59" s="34">
        <f t="shared" si="60"/>
        <v>19063</v>
      </c>
      <c r="E59" s="35">
        <v>18530</v>
      </c>
      <c r="F59" s="35">
        <v>18715</v>
      </c>
      <c r="G59" s="48">
        <v>1.22</v>
      </c>
      <c r="H59" s="37">
        <v>1</v>
      </c>
      <c r="I59" s="37">
        <v>1</v>
      </c>
      <c r="J59" s="38"/>
      <c r="K59" s="34">
        <v>1.4</v>
      </c>
      <c r="L59" s="34">
        <v>1.68</v>
      </c>
      <c r="M59" s="34">
        <v>2.23</v>
      </c>
      <c r="N59" s="34">
        <v>2.57</v>
      </c>
      <c r="O59" s="39">
        <v>1</v>
      </c>
      <c r="P59" s="39">
        <f t="shared" si="297"/>
        <v>34097.323516666664</v>
      </c>
      <c r="Q59" s="39">
        <v>0</v>
      </c>
      <c r="R59" s="39">
        <f t="shared" si="298"/>
        <v>0</v>
      </c>
      <c r="S59" s="39"/>
      <c r="T59" s="39">
        <f t="shared" si="299"/>
        <v>0</v>
      </c>
      <c r="U59" s="39"/>
      <c r="V59" s="39">
        <f t="shared" si="300"/>
        <v>0</v>
      </c>
      <c r="W59" s="39"/>
      <c r="X59" s="39">
        <f t="shared" si="301"/>
        <v>0</v>
      </c>
      <c r="Y59" s="39">
        <v>0</v>
      </c>
      <c r="Z59" s="39">
        <f t="shared" si="302"/>
        <v>0</v>
      </c>
      <c r="AA59" s="39"/>
      <c r="AB59" s="39">
        <f t="shared" si="303"/>
        <v>0</v>
      </c>
      <c r="AC59" s="39"/>
      <c r="AD59" s="39">
        <f t="shared" si="304"/>
        <v>0</v>
      </c>
      <c r="AE59" s="39">
        <v>0</v>
      </c>
      <c r="AF59" s="39">
        <f t="shared" si="305"/>
        <v>0</v>
      </c>
      <c r="AG59" s="39">
        <v>52</v>
      </c>
      <c r="AH59" s="39">
        <f t="shared" si="306"/>
        <v>1773060.8228666664</v>
      </c>
      <c r="AI59" s="39"/>
      <c r="AJ59" s="39">
        <f t="shared" si="307"/>
        <v>0</v>
      </c>
      <c r="AK59" s="39"/>
      <c r="AL59" s="39">
        <f t="shared" si="308"/>
        <v>0</v>
      </c>
      <c r="AM59" s="42">
        <v>0</v>
      </c>
      <c r="AN59" s="39">
        <f t="shared" si="309"/>
        <v>0</v>
      </c>
      <c r="AO59" s="43">
        <v>1</v>
      </c>
      <c r="AP59" s="39">
        <f t="shared" si="310"/>
        <v>39412.520167999995</v>
      </c>
      <c r="AQ59" s="39"/>
      <c r="AR59" s="39">
        <f t="shared" si="311"/>
        <v>0</v>
      </c>
      <c r="AS59" s="39">
        <v>57</v>
      </c>
      <c r="AT59" s="39">
        <f t="shared" si="312"/>
        <v>2246513.6495759995</v>
      </c>
      <c r="AU59" s="39"/>
      <c r="AV59" s="39">
        <f t="shared" si="313"/>
        <v>0</v>
      </c>
      <c r="AW59" s="39"/>
      <c r="AX59" s="39">
        <f t="shared" si="314"/>
        <v>0</v>
      </c>
      <c r="AY59" s="39"/>
      <c r="AZ59" s="39">
        <f t="shared" si="315"/>
        <v>0</v>
      </c>
      <c r="BA59" s="39"/>
      <c r="BB59" s="39">
        <f t="shared" si="316"/>
        <v>0</v>
      </c>
      <c r="BC59" s="39"/>
      <c r="BD59" s="39">
        <f t="shared" si="317"/>
        <v>0</v>
      </c>
      <c r="BE59" s="39"/>
      <c r="BF59" s="39">
        <f t="shared" si="318"/>
        <v>0</v>
      </c>
      <c r="BG59" s="39"/>
      <c r="BH59" s="39">
        <f t="shared" si="319"/>
        <v>0</v>
      </c>
      <c r="BI59" s="39"/>
      <c r="BJ59" s="39">
        <f t="shared" si="320"/>
        <v>0</v>
      </c>
      <c r="BK59" s="39">
        <v>6</v>
      </c>
      <c r="BL59" s="39">
        <f t="shared" si="321"/>
        <v>205967.72427000001</v>
      </c>
      <c r="BM59" s="39"/>
      <c r="BN59" s="39">
        <f t="shared" si="322"/>
        <v>0</v>
      </c>
      <c r="BO59" s="49"/>
      <c r="BP59" s="39">
        <f t="shared" si="323"/>
        <v>0</v>
      </c>
      <c r="BQ59" s="39"/>
      <c r="BR59" s="39">
        <f t="shared" si="324"/>
        <v>0</v>
      </c>
      <c r="BS59" s="39"/>
      <c r="BT59" s="39">
        <f t="shared" si="325"/>
        <v>0</v>
      </c>
      <c r="BU59" s="39"/>
      <c r="BV59" s="39">
        <f t="shared" si="326"/>
        <v>0</v>
      </c>
      <c r="BW59" s="39"/>
      <c r="BX59" s="39">
        <f t="shared" si="327"/>
        <v>0</v>
      </c>
      <c r="BY59" s="39"/>
      <c r="BZ59" s="39">
        <f t="shared" si="328"/>
        <v>0</v>
      </c>
      <c r="CA59" s="39"/>
      <c r="CB59" s="39">
        <f t="shared" si="329"/>
        <v>0</v>
      </c>
      <c r="CC59" s="39"/>
      <c r="CD59" s="39">
        <f t="shared" si="330"/>
        <v>0</v>
      </c>
      <c r="CE59" s="39"/>
      <c r="CF59" s="39">
        <f t="shared" si="331"/>
        <v>0</v>
      </c>
      <c r="CG59" s="39"/>
      <c r="CH59" s="39">
        <f t="shared" si="332"/>
        <v>0</v>
      </c>
      <c r="CI59" s="39"/>
      <c r="CJ59" s="39">
        <f t="shared" si="333"/>
        <v>0</v>
      </c>
      <c r="CK59" s="39"/>
      <c r="CL59" s="39">
        <f t="shared" si="334"/>
        <v>0</v>
      </c>
      <c r="CM59" s="39">
        <v>9</v>
      </c>
      <c r="CN59" s="39">
        <f t="shared" si="335"/>
        <v>351635.79893399996</v>
      </c>
      <c r="CO59" s="39">
        <v>5</v>
      </c>
      <c r="CP59" s="39">
        <f t="shared" si="336"/>
        <v>224581.06419</v>
      </c>
      <c r="CQ59" s="44"/>
      <c r="CR59" s="39">
        <f t="shared" si="337"/>
        <v>0</v>
      </c>
      <c r="CS59" s="39"/>
      <c r="CT59" s="39">
        <f t="shared" si="338"/>
        <v>0</v>
      </c>
      <c r="CU59" s="39"/>
      <c r="CV59" s="39">
        <f t="shared" si="339"/>
        <v>0</v>
      </c>
      <c r="CW59" s="39">
        <v>1</v>
      </c>
      <c r="CX59" s="39">
        <f t="shared" si="340"/>
        <v>43981.743833999986</v>
      </c>
      <c r="CY59" s="39"/>
      <c r="CZ59" s="39">
        <f t="shared" si="341"/>
        <v>0</v>
      </c>
      <c r="DA59" s="39"/>
      <c r="DB59" s="39">
        <f t="shared" si="342"/>
        <v>0</v>
      </c>
      <c r="DC59" s="39"/>
      <c r="DD59" s="39">
        <f t="shared" si="343"/>
        <v>0</v>
      </c>
      <c r="DE59" s="39"/>
      <c r="DF59" s="39">
        <f t="shared" si="344"/>
        <v>0</v>
      </c>
      <c r="DG59" s="39"/>
      <c r="DH59" s="39">
        <f t="shared" si="345"/>
        <v>0</v>
      </c>
      <c r="DI59" s="39"/>
      <c r="DJ59" s="39">
        <f t="shared" si="346"/>
        <v>0</v>
      </c>
      <c r="DK59" s="39"/>
      <c r="DL59" s="39">
        <f t="shared" si="347"/>
        <v>0</v>
      </c>
      <c r="DM59" s="39"/>
      <c r="DN59" s="39">
        <f t="shared" si="292"/>
        <v>0</v>
      </c>
      <c r="DO59" s="39"/>
      <c r="DP59" s="39">
        <f t="shared" si="57"/>
        <v>0</v>
      </c>
      <c r="DQ59" s="39">
        <f t="shared" si="348"/>
        <v>132</v>
      </c>
      <c r="DR59" s="39">
        <f t="shared" si="349"/>
        <v>4919250.647355332</v>
      </c>
    </row>
    <row r="60" spans="1:122" ht="30" customHeight="1" x14ac:dyDescent="0.25">
      <c r="A60" s="46"/>
      <c r="B60" s="47">
        <v>40</v>
      </c>
      <c r="C60" s="33" t="s">
        <v>191</v>
      </c>
      <c r="D60" s="34">
        <f t="shared" si="60"/>
        <v>19063</v>
      </c>
      <c r="E60" s="35">
        <v>18530</v>
      </c>
      <c r="F60" s="35">
        <v>18715</v>
      </c>
      <c r="G60" s="48">
        <v>1.78</v>
      </c>
      <c r="H60" s="37">
        <v>1</v>
      </c>
      <c r="I60" s="37">
        <v>1</v>
      </c>
      <c r="J60" s="38"/>
      <c r="K60" s="34">
        <v>1.4</v>
      </c>
      <c r="L60" s="34">
        <v>1.68</v>
      </c>
      <c r="M60" s="34">
        <v>2.23</v>
      </c>
      <c r="N60" s="34">
        <v>2.57</v>
      </c>
      <c r="O60" s="39">
        <v>5</v>
      </c>
      <c r="P60" s="39">
        <f>(O60/12*5*$D60*$G60*$H60*$K60*P$9)+(O60/12*4*$E60*$G60*$I60*$K60)+(O60/12*3*$F60*$G60*$I60*$K60)</f>
        <v>235216.92075000002</v>
      </c>
      <c r="Q60" s="39">
        <v>0</v>
      </c>
      <c r="R60" s="39">
        <f>(Q60/12*5*$D60*$G60*$H60*$K60*R$9)+(Q60/12*4*$E60*$G60*$I60*$K60)+(Q60/12*3*$F60*$G60*$I60*$K60)</f>
        <v>0</v>
      </c>
      <c r="S60" s="39"/>
      <c r="T60" s="39">
        <f>(S60/12*5*$D60*$G60*$H60*$K60*T$9)+(S60/12*4*$E60*$G60*$I60*$K60)+(S60/12*3*$F60*$G60*$I60*$K60)</f>
        <v>0</v>
      </c>
      <c r="U60" s="39"/>
      <c r="V60" s="39">
        <f>(U60/12*5*$D60*$G60*$H60*$K60*V$9)+(U60/12*4*$E60*$G60*$I60*$K60)+(U60/12*3*$F60*$G60*$I60*$K60)</f>
        <v>0</v>
      </c>
      <c r="W60" s="39"/>
      <c r="X60" s="39">
        <f>(W60/12*5*$D60*$G60*$H60*$K60*X$9)+(W60/12*4*$E60*$G60*$I60*$K60)+(W60/12*3*$F60*$G60*$I60*$K60)</f>
        <v>0</v>
      </c>
      <c r="Y60" s="39">
        <v>0</v>
      </c>
      <c r="Z60" s="39">
        <f>(Y60/12*5*$D60*$G60*$H60*$K60*Z$9)+(Y60/12*4*$E60*$G60*$I60*$K60)+(Y60/12*3*$F60*$G60*$I60*$K60)</f>
        <v>0</v>
      </c>
      <c r="AA60" s="39"/>
      <c r="AB60" s="39">
        <f>(AA60/12*5*$D60*$G60*$H60*$K60*AB$9)+(AA60/12*4*$E60*$G60*$I60*$K60)+(AA60/12*3*$F60*$G60*$I60*$K60)</f>
        <v>0</v>
      </c>
      <c r="AC60" s="39"/>
      <c r="AD60" s="39">
        <f>(AC60/12*5*$D60*$G60*$H60*$K60*AD$9)+(AC60/12*4*$E60*$G60*$I60*$K60)+(AC60/12*3*$F60*$G60*$I60*$K60)</f>
        <v>0</v>
      </c>
      <c r="AE60" s="39">
        <v>0</v>
      </c>
      <c r="AF60" s="39">
        <f>(AE60/12*5*$D60*$G60*$H60*$K60*AF$9)+(AE60/12*4*$E60*$G60*$I60*$K60)+(AE60/12*3*$F60*$G60*$I60*$K60)</f>
        <v>0</v>
      </c>
      <c r="AG60" s="39">
        <v>228</v>
      </c>
      <c r="AH60" s="39">
        <f>(AG60/12*5*$D60*$G60*$H60*$K60*AH$9)+(AG60/12*4*$E60*$G60*$I60*$K60)+(AG60/12*3*$F60*$G60*$I60*$K60)</f>
        <v>10725891.586199999</v>
      </c>
      <c r="AI60" s="39"/>
      <c r="AJ60" s="39">
        <f>(AI60/12*5*$D60*$G60*$H60*$K60*AJ$9)+(AI60/12*4*$E60*$G60*$I60*$K60)+(AI60/12*3*$F60*$G60*$I60*$K60)</f>
        <v>0</v>
      </c>
      <c r="AK60" s="45"/>
      <c r="AL60" s="39">
        <f>(AK60/12*5*$D60*$G60*$H60*$K60*AL$9)+(AK60/12*4*$E60*$G60*$I60*$K60)+(AK60/12*3*$F60*$G60*$I60*$K60)</f>
        <v>0</v>
      </c>
      <c r="AM60" s="42">
        <v>0</v>
      </c>
      <c r="AN60" s="39">
        <f>(AM60/12*5*$D60*$G60*$H60*$K60*AN$9)+(AM60/12*4*$E60*$G60*$I60*$K60)+(AM60/12*3*$F60*$G60*$I60*$K60)</f>
        <v>0</v>
      </c>
      <c r="AO60" s="43"/>
      <c r="AP60" s="39">
        <f>(AO60/12*5*$D60*$G60*$H60*$L60*AP$9)+(AO60/12*4*$E60*$G60*$I60*$L60)+(AO60/12*3*$F60*$G60*$I60*$L60)</f>
        <v>0</v>
      </c>
      <c r="AQ60" s="39"/>
      <c r="AR60" s="39">
        <f>(AQ60/12*5*$D60*$G60*$H60*$L60*AR$9)+(AQ60/12*4*$E60*$G60*$I60*$L60)+(AQ60/12*3*$F60*$G60*$I60*$L60)</f>
        <v>0</v>
      </c>
      <c r="AS60" s="39"/>
      <c r="AT60" s="39">
        <f>(AS60/12*5*$D60*$G60*$H60*$L60*AT$9)+(AS60/12*4*$E60*$G60*$I60*$L60)+(AS60/12*3*$F60*$G60*$I60*$L60)</f>
        <v>0</v>
      </c>
      <c r="AU60" s="39"/>
      <c r="AV60" s="39">
        <f>(AU60/12*5*$D60*$G60*$H60*$L60*AV$9)+(AU60/12*4*$E60*$G60*$I60*$L60)+(AU60/12*3*$F60*$G60*$I60*$L60)</f>
        <v>0</v>
      </c>
      <c r="AW60" s="39"/>
      <c r="AX60" s="39">
        <f>(AW60/12*5*$D60*$G60*$H60*$K60*AX$9)+(AW60/12*4*$E60*$G60*$I60*$K60)+(AW60/12*3*$F60*$G60*$I60*$K60)</f>
        <v>0</v>
      </c>
      <c r="AY60" s="39"/>
      <c r="AZ60" s="39">
        <f>(AY60/12*5*$D60*$G60*$H60*$K60*AZ$9)+(AY60/12*4*$E60*$G60*$I60*$K60)+(AY60/12*3*$F60*$G60*$I60*$K60)</f>
        <v>0</v>
      </c>
      <c r="BA60" s="39"/>
      <c r="BB60" s="39">
        <f>(BA60/12*5*$D60*$G60*$H60*$L60*BB$9)+(BA60/12*4*$E60*$G60*$I60*$L60)+(BA60/12*3*$F60*$G60*$I60*$L60)</f>
        <v>0</v>
      </c>
      <c r="BC60" s="39"/>
      <c r="BD60" s="39">
        <f>(BC60/12*5*$D60*$G60*$H60*$K60*BD$9)+(BC60/12*4*$E60*$G60*$I60*$K60)+(BC60/12*3*$F60*$G60*$I60*$K60)</f>
        <v>0</v>
      </c>
      <c r="BE60" s="39"/>
      <c r="BF60" s="39">
        <f>(BE60/12*5*$D60*$G60*$H60*$K60*BF$9)+(BE60/12*4*$E60*$G60*$I60*$K60)+(BE60/12*3*$F60*$G60*$I60*$K60)</f>
        <v>0</v>
      </c>
      <c r="BG60" s="39"/>
      <c r="BH60" s="39">
        <f>(BG60/12*5*$D60*$G60*$H60*$K60*BH$9)+(BG60/12*4*$E60*$G60*$I60*$K60)+(BG60/12*3*$F60*$G60*$I60*$K60)</f>
        <v>0</v>
      </c>
      <c r="BI60" s="39"/>
      <c r="BJ60" s="39">
        <f>(BI60/12*5*$D60*$G60*$H60*$L60*BJ$9)+(BI60/12*4*$E60*$G60*$I60*$L60)+(BI60/12*3*$F60*$G60*$I60*$L60)</f>
        <v>0</v>
      </c>
      <c r="BK60" s="39"/>
      <c r="BL60" s="39">
        <f>(BK60/12*5*$D60*$G60*$H60*$K60*BL$9)+(BK60/12*4*$E60*$G60*$I60*$K60)+(BK60/12*3*$F60*$G60*$I60*$K60)</f>
        <v>0</v>
      </c>
      <c r="BM60" s="39"/>
      <c r="BN60" s="39">
        <f>(BM60/12*5*$D60*$G60*$H60*$K60*BN$9)+(BM60/12*4*$E60*$G60*$I60*$K60)+(BM60/12*3*$F60*$G60*$I60*$K60)</f>
        <v>0</v>
      </c>
      <c r="BO60" s="49"/>
      <c r="BP60" s="39">
        <f>(BO60/12*5*$D60*$G60*$H60*$L60*BP$9)+(BO60/12*4*$E60*$G60*$I60*$L60)+(BO60/12*3*$F60*$G60*$I60*$L60)</f>
        <v>0</v>
      </c>
      <c r="BQ60" s="39"/>
      <c r="BR60" s="39">
        <f>(BQ60/12*5*$D60*$G60*$H60*$L60*BR$9)+(BQ60/12*4*$E60*$G60*$I60*$L60)+(BQ60/12*3*$F60*$G60*$I60*$L60)</f>
        <v>0</v>
      </c>
      <c r="BS60" s="39"/>
      <c r="BT60" s="39">
        <f>(BS60/12*5*$D60*$G60*$H60*$K60*BT$9)+(BS60/12*4*$E60*$G60*$I60*$K60)+(BS60/12*3*$F60*$G60*$I60*$K60)</f>
        <v>0</v>
      </c>
      <c r="BU60" s="39"/>
      <c r="BV60" s="39">
        <f>(BU60/12*5*$D60*$G60*$H60*$K60*BV$9)+(BU60/12*4*$E60*$G60*$I60*$K60)+(BU60/12*3*$F60*$G60*$I60*$K60)</f>
        <v>0</v>
      </c>
      <c r="BW60" s="39"/>
      <c r="BX60" s="39">
        <f>(BW60/12*5*$D60*$G60*$H60*$L60*BX$9)+(BW60/12*4*$E60*$G60*$I60*$L60)+(BW60/12*3*$F60*$G60*$I60*$L60)</f>
        <v>0</v>
      </c>
      <c r="BY60" s="39"/>
      <c r="BZ60" s="39">
        <f>(BY60/12*5*$D60*$G60*$H60*$L60*BZ$9)+(BY60/12*4*$E60*$G60*$I60*$L60)+(BY60/12*3*$F60*$G60*$I60*$L60)</f>
        <v>0</v>
      </c>
      <c r="CA60" s="39"/>
      <c r="CB60" s="39">
        <f>(CA60/12*5*$D60*$G60*$H60*$K60*CB$9)+(CA60/12*4*$E60*$G60*$I60*$K60)+(CA60/12*3*$F60*$G60*$I60*$K60)</f>
        <v>0</v>
      </c>
      <c r="CC60" s="39"/>
      <c r="CD60" s="39">
        <f>(CC60/12*5*$D60*$G60*$H60*$L60*CD$9)+(CC60/12*4*$E60*$G60*$I60*$L60)+(CC60/12*3*$F60*$G60*$I60*$L60)</f>
        <v>0</v>
      </c>
      <c r="CE60" s="39"/>
      <c r="CF60" s="39">
        <f>(CE60/12*5*$D60*$G60*$H60*$K60*CF$9)+(CE60/12*4*$E60*$G60*$I60*$K60)+(CE60/12*3*$F60*$G60*$I60*$K60)</f>
        <v>0</v>
      </c>
      <c r="CG60" s="39"/>
      <c r="CH60" s="39">
        <f>(CG60/12*5*$D60*$G60*$H60*$K60*CH$9)+(CG60/12*4*$E60*$G60*$I60*$K60)+(CG60/12*3*$F60*$G60*$I60*$K60)</f>
        <v>0</v>
      </c>
      <c r="CI60" s="39"/>
      <c r="CJ60" s="39">
        <f>(CI60/12*5*$D60*$G60*$H60*$K60*CJ$9)+(CI60/12*4*$E60*$G60*$I60*$K60)+(CI60/12*3*$F60*$G60*$I60*$K60)</f>
        <v>0</v>
      </c>
      <c r="CK60" s="39"/>
      <c r="CL60" s="39">
        <f>(CK60/12*5*$D60*$G60*$H60*$K60*CL$9)+(CK60/12*4*$E60*$G60*$I60*$K60)+(CK60/12*3*$F60*$G60*$I60*$K60)</f>
        <v>0</v>
      </c>
      <c r="CM60" s="39"/>
      <c r="CN60" s="39">
        <f>(CM60/12*5*$D60*$G60*$H60*$L60*CN$9)+(CM60/12*4*$E60*$G60*$I60*$L60)+(CM60/12*3*$F60*$G60*$I60*$L60)</f>
        <v>0</v>
      </c>
      <c r="CO60" s="39"/>
      <c r="CP60" s="39">
        <f>(CO60/12*5*$D60*$G60*$H60*$L60*CP$9)+(CO60/12*4*$E60*$G60*$I60*$L60)+(CO60/12*3*$F60*$G60*$I60*$L60)</f>
        <v>0</v>
      </c>
      <c r="CQ60" s="44"/>
      <c r="CR60" s="39">
        <f>(CQ60/12*5*$D60*$G60*$H60*$K60*CR$9)+(CQ60/12*4*$E60*$G60*$I60*$K60)+(CQ60/12*3*$F60*$G60*$I60*$K60)</f>
        <v>0</v>
      </c>
      <c r="CS60" s="39"/>
      <c r="CT60" s="39">
        <f>(CS60/12*5*$D60*$G60*$H60*$L60*CT$9)+(CS60/12*4*$E60*$G60*$I60*$L60)+(CS60/12*3*$F60*$G60*$I60*$L60)</f>
        <v>0</v>
      </c>
      <c r="CU60" s="39"/>
      <c r="CV60" s="39">
        <f>(CU60/12*5*$D60*$G60*$H60*$L60*CV$9)+(CU60/12*4*$E60*$G60*$I60*$L60)+(CU60/12*3*$F60*$G60*$I60*$L60)</f>
        <v>0</v>
      </c>
      <c r="CW60" s="39"/>
      <c r="CX60" s="39">
        <f>(CW60/12*5*$D60*$G60*$H60*$L60*CX$9)+(CW60/12*4*$E60*$G60*$I60*$L60)+(CW60/12*3*$F60*$G60*$I60*$L60)</f>
        <v>0</v>
      </c>
      <c r="CY60" s="39"/>
      <c r="CZ60" s="39">
        <f>(CY60/12*5*$D60*$G60*$H60*$L60*CZ$9)+(CY60/12*4*$E60*$G60*$I60*$L60)+(CY60/12*3*$F60*$G60*$I60*$L60)</f>
        <v>0</v>
      </c>
      <c r="DA60" s="39"/>
      <c r="DB60" s="39">
        <f>(DA60/12*5*$D60*$G60*$H60*$L60*DB$9)+(DA60/12*4*$E60*$G60*$I60*$L60)+(DA60/12*3*$F60*$G60*$I60*$L60)</f>
        <v>0</v>
      </c>
      <c r="DC60" s="39"/>
      <c r="DD60" s="39">
        <f>(DC60/12*5*$D60*$G60*$H60*$K60*DD$9)+(DC60/12*4*$E60*$G60*$I60*$K60)+(DC60/12*3*$F60*$G60*$I60*$K60)</f>
        <v>0</v>
      </c>
      <c r="DE60" s="39"/>
      <c r="DF60" s="39">
        <f>(DE60/12*5*$D60*$G60*$H60*$K60*DF$9)+(DE60/12*4*$E60*$G60*$I60*$K60)+(DE60/12*3*$F60*$G60*$I60*$K60)</f>
        <v>0</v>
      </c>
      <c r="DG60" s="39"/>
      <c r="DH60" s="39">
        <f>(DG60/12*5*$D60*$G60*$H60*$L60*DH$9)+(DG60/12*4*$E60*$G60*$I60*$L60)+(DG60/12*3*$F60*$G60*$I60*$L60)</f>
        <v>0</v>
      </c>
      <c r="DI60" s="39"/>
      <c r="DJ60" s="39">
        <f>(DI60/12*5*$D60*$G60*$H60*$L60*DJ$9)+(DI60/12*4*$E60*$G60*$I60*$L60)+(DI60/12*3*$F60*$G60*$I60*$L60)</f>
        <v>0</v>
      </c>
      <c r="DK60" s="39"/>
      <c r="DL60" s="39">
        <f>(DK60/12*5*$D60*$G60*$H60*$M60*DL$9)+(DK60/12*4*$E60*$G60*$I60*$M60)+(DK60/12*3*$F60*$G60*$I60*$M60)</f>
        <v>0</v>
      </c>
      <c r="DM60" s="39"/>
      <c r="DN60" s="39">
        <f>(DM60/12*5*$D60*$G60*$H60*$N60*DN$9)+(DM60/12*4*$E60*$G60*$I60*$N60)+(DM60/12*3*$F60*$G60*$I60*$N60)</f>
        <v>0</v>
      </c>
      <c r="DO60" s="39"/>
      <c r="DP60" s="39">
        <f t="shared" si="57"/>
        <v>0</v>
      </c>
      <c r="DQ60" s="39">
        <f t="shared" si="348"/>
        <v>233</v>
      </c>
      <c r="DR60" s="39">
        <f t="shared" si="349"/>
        <v>10961108.506949998</v>
      </c>
    </row>
    <row r="61" spans="1:122" ht="29.25" customHeight="1" x14ac:dyDescent="0.25">
      <c r="A61" s="46"/>
      <c r="B61" s="47">
        <v>41</v>
      </c>
      <c r="C61" s="53" t="s">
        <v>192</v>
      </c>
      <c r="D61" s="34">
        <f t="shared" si="60"/>
        <v>19063</v>
      </c>
      <c r="E61" s="35">
        <v>18530</v>
      </c>
      <c r="F61" s="35">
        <v>18715</v>
      </c>
      <c r="G61" s="48">
        <v>2.23</v>
      </c>
      <c r="H61" s="37">
        <v>1</v>
      </c>
      <c r="I61" s="37">
        <v>1</v>
      </c>
      <c r="J61" s="38"/>
      <c r="K61" s="34">
        <v>1.4</v>
      </c>
      <c r="L61" s="34">
        <v>1.68</v>
      </c>
      <c r="M61" s="34">
        <v>2.23</v>
      </c>
      <c r="N61" s="34">
        <v>2.57</v>
      </c>
      <c r="O61" s="39">
        <v>0</v>
      </c>
      <c r="P61" s="39">
        <f t="shared" ref="P61:P63" si="350">(O61/12*5*$D61*$G61*$H61*$K61*P$9)+(O61/12*4*$E61*$G61*$I61*$K61*P$10)+(O61/12*3*$F61*$G61*$I61*$K61*P$10)</f>
        <v>0</v>
      </c>
      <c r="Q61" s="39">
        <v>0</v>
      </c>
      <c r="R61" s="39">
        <f t="shared" ref="R61:R63" si="351">(Q61/12*5*$D61*$G61*$H61*$K61*R$9)+(Q61/12*4*$E61*$G61*$I61*$K61*R$10)+(Q61/12*3*$F61*$G61*$I61*$K61*R$10)</f>
        <v>0</v>
      </c>
      <c r="S61" s="39"/>
      <c r="T61" s="39">
        <f t="shared" ref="T61:T63" si="352">(S61/12*5*$D61*$G61*$H61*$K61*T$9)+(S61/12*4*$E61*$G61*$I61*$K61*T$10)+(S61/12*3*$F61*$G61*$I61*$K61*T$10)</f>
        <v>0</v>
      </c>
      <c r="U61" s="39"/>
      <c r="V61" s="39">
        <f t="shared" ref="V61:V63" si="353">(U61/12*5*$D61*$G61*$H61*$K61*V$9)+(U61/12*4*$E61*$G61*$I61*$K61*V$10)+(U61/12*3*$F61*$G61*$I61*$K61*V$10)</f>
        <v>0</v>
      </c>
      <c r="W61" s="39"/>
      <c r="X61" s="39">
        <f t="shared" ref="X61:X63" si="354">(W61/12*5*$D61*$G61*$H61*$K61*X$9)+(W61/12*4*$E61*$G61*$I61*$K61*X$10)+(W61/12*3*$F61*$G61*$I61*$K61*X$10)</f>
        <v>0</v>
      </c>
      <c r="Y61" s="39">
        <v>0</v>
      </c>
      <c r="Z61" s="39">
        <f t="shared" ref="Z61:Z63" si="355">(Y61/12*5*$D61*$G61*$H61*$K61*Z$9)+(Y61/12*4*$E61*$G61*$I61*$K61*Z$10)+(Y61/12*3*$F61*$G61*$I61*$K61*Z$10)</f>
        <v>0</v>
      </c>
      <c r="AA61" s="39"/>
      <c r="AB61" s="39">
        <f t="shared" ref="AB61:AB63" si="356">(AA61/12*5*$D61*$G61*$H61*$K61*AB$9)+(AA61/12*4*$E61*$G61*$I61*$K61*AB$10)+(AA61/12*3*$F61*$G61*$I61*$K61*AB$10)</f>
        <v>0</v>
      </c>
      <c r="AC61" s="39"/>
      <c r="AD61" s="39">
        <f t="shared" ref="AD61:AD63" si="357">(AC61/12*5*$D61*$G61*$H61*$K61*AD$9)+(AC61/12*4*$E61*$G61*$I61*$K61*AD$10)+(AC61/12*3*$F61*$G61*$I61*$K61*AD$10)</f>
        <v>0</v>
      </c>
      <c r="AE61" s="39">
        <v>0</v>
      </c>
      <c r="AF61" s="39">
        <f t="shared" ref="AF61:AF63" si="358">(AE61/12*5*$D61*$G61*$H61*$K61*AF$9)+(AE61/12*4*$E61*$G61*$I61*$K61*AF$10)+(AE61/12*3*$F61*$G61*$I61*$K61*AF$10)</f>
        <v>0</v>
      </c>
      <c r="AG61" s="39">
        <v>24</v>
      </c>
      <c r="AH61" s="39">
        <f t="shared" ref="AH61:AH63" si="359">(AG61/12*5*$D61*$G61*$H61*$K61*AH$9)+(AG61/12*4*$E61*$G61*$I61*$K61*AH$10)+(AG61/12*3*$F61*$G61*$I61*$K61*AH$10)</f>
        <v>1495810.4546000001</v>
      </c>
      <c r="AI61" s="39"/>
      <c r="AJ61" s="39">
        <f t="shared" ref="AJ61:AJ63" si="360">(AI61/12*5*$D61*$G61*$H61*$K61*AJ$9)+(AI61/12*4*$E61*$G61*$I61*$K61*AJ$10)+(AI61/12*3*$F61*$G61*$I61*$K61*AJ$10)</f>
        <v>0</v>
      </c>
      <c r="AK61" s="45"/>
      <c r="AL61" s="39">
        <f t="shared" ref="AL61:AL63" si="361">(AK61/12*5*$D61*$G61*$H61*$K61*AL$9)+(AK61/12*4*$E61*$G61*$I61*$K61*AL$10)+(AK61/12*3*$F61*$G61*$I61*$K61*AL$10)</f>
        <v>0</v>
      </c>
      <c r="AM61" s="42">
        <v>0</v>
      </c>
      <c r="AN61" s="39">
        <f t="shared" ref="AN61:AN63" si="362">(AM61/12*5*$D61*$G61*$H61*$K61*AN$9)+(AM61/12*4*$E61*$G61*$I61*$K61*AN$10)+(AM61/12*3*$F61*$G61*$I61*$K61*AN$10)</f>
        <v>0</v>
      </c>
      <c r="AO61" s="43">
        <v>0</v>
      </c>
      <c r="AP61" s="39">
        <f t="shared" ref="AP61:AP63" si="363">(AO61/12*5*$D61*$G61*$H61*$L61*AP$9)+(AO61/12*4*$E61*$G61*$I61*$L61*AP$10)+(AO61/12*3*$F61*$G61*$I61*$L61*AP$10)</f>
        <v>0</v>
      </c>
      <c r="AQ61" s="39"/>
      <c r="AR61" s="39">
        <f t="shared" ref="AR61:AR63" si="364">(AQ61/12*5*$D61*$G61*$H61*$L61*AR$9)+(AQ61/12*4*$E61*$G61*$I61*$L61*AR$10)+(AQ61/12*3*$F61*$G61*$I61*$L61*AR$10)</f>
        <v>0</v>
      </c>
      <c r="AS61" s="39">
        <v>1</v>
      </c>
      <c r="AT61" s="39">
        <f t="shared" ref="AT61:AT63" si="365">(AS61/12*5*$D61*$G61*$H61*$L61*AT$9)+(AS61/12*4*$E61*$G61*$I61*$L61*AT$10)+(AS61/12*3*$F61*$G61*$I61*$L61*AT$11)</f>
        <v>72040.91801199998</v>
      </c>
      <c r="AU61" s="39"/>
      <c r="AV61" s="39">
        <f t="shared" ref="AV61:AV63" si="366">(AU61/12*5*$D61*$G61*$H61*$L61*AV$9)+(AU61/12*4*$E61*$G61*$I61*$L61*AV$10)+(AU61/12*3*$F61*$G61*$I61*$L61*AV$10)</f>
        <v>0</v>
      </c>
      <c r="AW61" s="39"/>
      <c r="AX61" s="39">
        <f t="shared" ref="AX61:AX63" si="367">(AW61/12*5*$D61*$G61*$H61*$K61*AX$9)+(AW61/12*4*$E61*$G61*$I61*$K61*AX$10)+(AW61/12*3*$F61*$G61*$I61*$K61*AX$10)</f>
        <v>0</v>
      </c>
      <c r="AY61" s="39"/>
      <c r="AZ61" s="39">
        <f t="shared" ref="AZ61:AZ63" si="368">(AY61/12*5*$D61*$G61*$H61*$K61*AZ$9)+(AY61/12*4*$E61*$G61*$I61*$K61*AZ$10)+(AY61/12*3*$F61*$G61*$I61*$K61*AZ$10)</f>
        <v>0</v>
      </c>
      <c r="BA61" s="39"/>
      <c r="BB61" s="39">
        <f t="shared" ref="BB61:BB63" si="369">(BA61/12*5*$D61*$G61*$H61*$L61*BB$9)+(BA61/12*4*$E61*$G61*$I61*$L61*BB$10)+(BA61/12*3*$F61*$G61*$I61*$L61*BB$10)</f>
        <v>0</v>
      </c>
      <c r="BC61" s="39"/>
      <c r="BD61" s="39">
        <f t="shared" ref="BD61:BD63" si="370">(BC61/12*5*$D61*$G61*$H61*$K61*BD$9)+(BC61/12*4*$E61*$G61*$I61*$K61*BD$10)+(BC61/12*3*$F61*$G61*$I61*$K61*BD$10)</f>
        <v>0</v>
      </c>
      <c r="BE61" s="39"/>
      <c r="BF61" s="39">
        <f t="shared" ref="BF61:BF63" si="371">(BE61/12*5*$D61*$G61*$H61*$K61*BF$9)+(BE61/12*4*$E61*$G61*$I61*$K61*BF$10)+(BE61/12*3*$F61*$G61*$I61*$K61*BF$10)</f>
        <v>0</v>
      </c>
      <c r="BG61" s="39"/>
      <c r="BH61" s="39">
        <f t="shared" ref="BH61:BH63" si="372">(BG61/12*5*$D61*$G61*$H61*$K61*BH$9)+(BG61/12*4*$E61*$G61*$I61*$K61*BH$10)+(BG61/12*3*$F61*$G61*$I61*$K61*BH$10)</f>
        <v>0</v>
      </c>
      <c r="BI61" s="39"/>
      <c r="BJ61" s="39">
        <f t="shared" ref="BJ61:BJ63" si="373">(BI61/12*5*$D61*$G61*$H61*$L61*BJ$9)+(BI61/12*4*$E61*$G61*$I61*$L61*BJ$10)+(BI61/12*3*$F61*$G61*$I61*$L61*BJ$10)</f>
        <v>0</v>
      </c>
      <c r="BK61" s="39">
        <v>0</v>
      </c>
      <c r="BL61" s="39">
        <f t="shared" ref="BL61:BL63" si="374">(BK61/12*5*$D61*$G61*$H61*$K61*BL$9)+(BK61/12*4*$E61*$G61*$I61*$K61*BL$10)+(BK61/12*3*$F61*$G61*$I61*$K61*BL$10)</f>
        <v>0</v>
      </c>
      <c r="BM61" s="39"/>
      <c r="BN61" s="39">
        <f t="shared" ref="BN61:BN63" si="375">(BM61/12*5*$D61*$G61*$H61*$K61*BN$9)+(BM61/12*4*$E61*$G61*$I61*$K61*BN$10)+(BM61/12*3*$F61*$G61*$I61*$K61*BN$10)</f>
        <v>0</v>
      </c>
      <c r="BO61" s="49"/>
      <c r="BP61" s="39">
        <f t="shared" ref="BP61:BP63" si="376">(BO61/12*5*$D61*$G61*$H61*$L61*BP$9)+(BO61/12*4*$E61*$G61*$I61*$L61*BP$10)+(BO61/12*3*$F61*$G61*$I61*$L61*BP$10)</f>
        <v>0</v>
      </c>
      <c r="BQ61" s="39"/>
      <c r="BR61" s="39">
        <f t="shared" ref="BR61:BR63" si="377">(BQ61/12*5*$D61*$G61*$H61*$L61*BR$9)+(BQ61/12*4*$E61*$G61*$I61*$L61*BR$10)+(BQ61/12*3*$F61*$G61*$I61*$L61*BR$10)</f>
        <v>0</v>
      </c>
      <c r="BS61" s="39"/>
      <c r="BT61" s="39">
        <f t="shared" ref="BT61:BT63" si="378">(BS61/12*5*$D61*$G61*$H61*$K61*BT$9)+(BS61/12*4*$E61*$G61*$I61*$K61*BT$10)+(BS61/12*3*$F61*$G61*$I61*$K61*BT$10)</f>
        <v>0</v>
      </c>
      <c r="BU61" s="39"/>
      <c r="BV61" s="39">
        <f t="shared" ref="BV61:BV63" si="379">(BU61/12*5*$D61*$G61*$H61*$K61*BV$9)+(BU61/12*4*$E61*$G61*$I61*$K61*BV$10)+(BU61/12*3*$F61*$G61*$I61*$K61*BV$10)</f>
        <v>0</v>
      </c>
      <c r="BW61" s="39"/>
      <c r="BX61" s="39">
        <f t="shared" ref="BX61:BX63" si="380">(BW61/12*5*$D61*$G61*$H61*$L61*BX$9)+(BW61/12*4*$E61*$G61*$I61*$L61*BX$10)+(BW61/12*3*$F61*$G61*$I61*$L61*BX$10)</f>
        <v>0</v>
      </c>
      <c r="BY61" s="39"/>
      <c r="BZ61" s="39">
        <f t="shared" ref="BZ61:BZ63" si="381">(BY61/12*5*$D61*$G61*$H61*$L61*BZ$9)+(BY61/12*4*$E61*$G61*$I61*$L61*BZ$10)+(BY61/12*3*$F61*$G61*$I61*$L61*BZ$10)</f>
        <v>0</v>
      </c>
      <c r="CA61" s="39"/>
      <c r="CB61" s="39">
        <f t="shared" ref="CB61:CB63" si="382">(CA61/12*5*$D61*$G61*$H61*$K61*CB$9)+(CA61/12*4*$E61*$G61*$I61*$K61*CB$10)+(CA61/12*3*$F61*$G61*$I61*$K61*CB$10)</f>
        <v>0</v>
      </c>
      <c r="CC61" s="39"/>
      <c r="CD61" s="39">
        <f t="shared" ref="CD61:CD63" si="383">(CC61/12*5*$D61*$G61*$H61*$L61*CD$9)+(CC61/12*4*$E61*$G61*$I61*$L61*CD$10)+(CC61/12*3*$F61*$G61*$I61*$L61*CD$10)</f>
        <v>0</v>
      </c>
      <c r="CE61" s="39"/>
      <c r="CF61" s="39">
        <f t="shared" ref="CF61:CF63" si="384">(CE61/12*5*$D61*$G61*$H61*$K61*CF$9)+(CE61/12*4*$E61*$G61*$I61*$K61*CF$10)+(CE61/12*3*$F61*$G61*$I61*$K61*CF$10)</f>
        <v>0</v>
      </c>
      <c r="CG61" s="39"/>
      <c r="CH61" s="39">
        <f t="shared" ref="CH61:CH63" si="385">(CG61/12*5*$D61*$G61*$H61*$K61*CH$9)+(CG61/12*4*$E61*$G61*$I61*$K61*CH$10)+(CG61/12*3*$F61*$G61*$I61*$K61*CH$10)</f>
        <v>0</v>
      </c>
      <c r="CI61" s="39"/>
      <c r="CJ61" s="39">
        <f t="shared" ref="CJ61:CJ63" si="386">(CI61/12*5*$D61*$G61*$H61*$K61*CJ$9)+(CI61/12*4*$E61*$G61*$I61*$K61*CJ$10)+(CI61/12*3*$F61*$G61*$I61*$K61*CJ$10)</f>
        <v>0</v>
      </c>
      <c r="CK61" s="39"/>
      <c r="CL61" s="39">
        <f t="shared" ref="CL61:CL63" si="387">(CK61/12*5*$D61*$G61*$H61*$K61*CL$9)+(CK61/12*4*$E61*$G61*$I61*$K61*CL$10)+(CK61/12*3*$F61*$G61*$I61*$K61*CL$10)</f>
        <v>0</v>
      </c>
      <c r="CM61" s="39"/>
      <c r="CN61" s="39">
        <f t="shared" ref="CN61:CN63" si="388">(CM61/12*5*$D61*$G61*$H61*$L61*CN$9)+(CM61/12*4*$E61*$G61*$I61*$L61*CN$10)+(CM61/12*3*$F61*$G61*$I61*$L61*CN$10)</f>
        <v>0</v>
      </c>
      <c r="CO61" s="39"/>
      <c r="CP61" s="39">
        <f t="shared" ref="CP61:CP63" si="389">(CO61/12*5*$D61*$G61*$H61*$L61*CP$9)+(CO61/12*4*$E61*$G61*$I61*$L61*CP$10)+(CO61/12*3*$F61*$G61*$I61*$L61*CP$10)</f>
        <v>0</v>
      </c>
      <c r="CQ61" s="44"/>
      <c r="CR61" s="39">
        <f t="shared" ref="CR61:CR63" si="390">(CQ61/12*5*$D61*$G61*$H61*$K61*CR$9)+(CQ61/12*4*$E61*$G61*$I61*$K61*CR$10)+(CQ61/12*3*$F61*$G61*$I61*$K61*CR$10)</f>
        <v>0</v>
      </c>
      <c r="CS61" s="39"/>
      <c r="CT61" s="39">
        <f t="shared" ref="CT61:CT63" si="391">(CS61/12*5*$D61*$G61*$H61*$L61*CT$9)+(CS61/12*4*$E61*$G61*$I61*$L61*CT$10)+(CS61/12*3*$F61*$G61*$I61*$L61*CT$10)</f>
        <v>0</v>
      </c>
      <c r="CU61" s="39"/>
      <c r="CV61" s="39">
        <f t="shared" ref="CV61:CV63" si="392">(CU61/12*5*$D61*$G61*$H61*$L61*CV$9)+(CU61/12*4*$E61*$G61*$I61*$L61*CV$10)+(CU61/12*3*$F61*$G61*$I61*$L61*CV$10)</f>
        <v>0</v>
      </c>
      <c r="CW61" s="39"/>
      <c r="CX61" s="39">
        <f t="shared" ref="CX61:CX63" si="393">(CW61/12*5*$D61*$G61*$H61*$L61*CX$9)+(CW61/12*4*$E61*$G61*$I61*$L61*CX$10)+(CW61/12*3*$F61*$G61*$I61*$L61*CX$10)</f>
        <v>0</v>
      </c>
      <c r="CY61" s="39"/>
      <c r="CZ61" s="39">
        <f t="shared" ref="CZ61:CZ63" si="394">(CY61/12*5*$D61*$G61*$H61*$L61*CZ$9)+(CY61/12*4*$E61*$G61*$I61*$L61*CZ$10)+(CY61/12*3*$F61*$G61*$I61*$L61*CZ$10)</f>
        <v>0</v>
      </c>
      <c r="DA61" s="39"/>
      <c r="DB61" s="39">
        <f t="shared" ref="DB61:DB63" si="395">(DA61/12*5*$D61*$G61*$H61*$L61*DB$9)+(DA61/12*4*$E61*$G61*$I61*$L61*DB$10)+(DA61/12*3*$F61*$G61*$I61*$L61*DB$10)</f>
        <v>0</v>
      </c>
      <c r="DC61" s="39"/>
      <c r="DD61" s="39">
        <f t="shared" ref="DD61:DD63" si="396">(DC61/12*5*$D61*$G61*$H61*$K61*DD$9)+(DC61/12*4*$E61*$G61*$I61*$K61*DD$10)+(DC61/12*3*$F61*$G61*$I61*$K61*DD$10)</f>
        <v>0</v>
      </c>
      <c r="DE61" s="39"/>
      <c r="DF61" s="39">
        <f t="shared" ref="DF61:DF63" si="397">(DE61/12*5*$D61*$G61*$H61*$K61*DF$9)+(DE61/12*4*$E61*$G61*$I61*$K61*DF$10)+(DE61/12*3*$F61*$G61*$I61*$K61*DF$10)</f>
        <v>0</v>
      </c>
      <c r="DG61" s="39"/>
      <c r="DH61" s="39">
        <f t="shared" ref="DH61:DH63" si="398">(DG61/12*5*$D61*$G61*$H61*$L61*DH$9)+(DG61/12*4*$E61*$G61*$I61*$L61*DH$10)+(DG61/12*3*$F61*$G61*$I61*$L61*DH$10)</f>
        <v>0</v>
      </c>
      <c r="DI61" s="39"/>
      <c r="DJ61" s="39">
        <f t="shared" ref="DJ61:DJ63" si="399">(DI61/12*5*$D61*$G61*$H61*$L61*DJ$9)+(DI61/12*4*$E61*$G61*$I61*$L61*DJ$10)+(DI61/12*3*$F61*$G61*$I61*$L61*DJ$10)</f>
        <v>0</v>
      </c>
      <c r="DK61" s="39"/>
      <c r="DL61" s="39">
        <f t="shared" ref="DL61:DL63" si="400">(DK61/12*5*$D61*$G61*$H61*$M61*DL$9)+(DK61/12*4*$E61*$G61*$I61*$M61*DL$10)+(DK61/12*3*$F61*$G61*$I61*$M61*DL$10)</f>
        <v>0</v>
      </c>
      <c r="DM61" s="39"/>
      <c r="DN61" s="39">
        <f t="shared" si="292"/>
        <v>0</v>
      </c>
      <c r="DO61" s="39"/>
      <c r="DP61" s="39">
        <f t="shared" si="57"/>
        <v>0</v>
      </c>
      <c r="DQ61" s="39">
        <f t="shared" si="348"/>
        <v>25</v>
      </c>
      <c r="DR61" s="39">
        <f t="shared" si="349"/>
        <v>1567851.372612</v>
      </c>
    </row>
    <row r="62" spans="1:122" ht="30" customHeight="1" x14ac:dyDescent="0.25">
      <c r="A62" s="46"/>
      <c r="B62" s="47">
        <v>42</v>
      </c>
      <c r="C62" s="33" t="s">
        <v>193</v>
      </c>
      <c r="D62" s="34">
        <f t="shared" si="60"/>
        <v>19063</v>
      </c>
      <c r="E62" s="35">
        <v>18530</v>
      </c>
      <c r="F62" s="35">
        <v>18715</v>
      </c>
      <c r="G62" s="48">
        <v>2.36</v>
      </c>
      <c r="H62" s="37">
        <v>1</v>
      </c>
      <c r="I62" s="37">
        <v>1</v>
      </c>
      <c r="J62" s="38"/>
      <c r="K62" s="34">
        <v>1.4</v>
      </c>
      <c r="L62" s="34">
        <v>1.68</v>
      </c>
      <c r="M62" s="34">
        <v>2.23</v>
      </c>
      <c r="N62" s="34">
        <v>2.57</v>
      </c>
      <c r="O62" s="39">
        <v>0</v>
      </c>
      <c r="P62" s="39">
        <f t="shared" si="350"/>
        <v>0</v>
      </c>
      <c r="Q62" s="39">
        <v>0</v>
      </c>
      <c r="R62" s="39">
        <f t="shared" si="351"/>
        <v>0</v>
      </c>
      <c r="S62" s="39"/>
      <c r="T62" s="39">
        <f t="shared" si="352"/>
        <v>0</v>
      </c>
      <c r="U62" s="39"/>
      <c r="V62" s="39">
        <f t="shared" si="353"/>
        <v>0</v>
      </c>
      <c r="W62" s="39"/>
      <c r="X62" s="39">
        <f t="shared" si="354"/>
        <v>0</v>
      </c>
      <c r="Y62" s="39">
        <v>0</v>
      </c>
      <c r="Z62" s="39">
        <f t="shared" si="355"/>
        <v>0</v>
      </c>
      <c r="AA62" s="39"/>
      <c r="AB62" s="39">
        <f t="shared" si="356"/>
        <v>0</v>
      </c>
      <c r="AC62" s="39"/>
      <c r="AD62" s="39">
        <f t="shared" si="357"/>
        <v>0</v>
      </c>
      <c r="AE62" s="39">
        <v>0</v>
      </c>
      <c r="AF62" s="39">
        <f t="shared" si="358"/>
        <v>0</v>
      </c>
      <c r="AG62" s="39">
        <v>16</v>
      </c>
      <c r="AH62" s="39">
        <f t="shared" si="359"/>
        <v>1055340.1114666665</v>
      </c>
      <c r="AI62" s="39"/>
      <c r="AJ62" s="39">
        <f t="shared" si="360"/>
        <v>0</v>
      </c>
      <c r="AK62" s="39"/>
      <c r="AL62" s="39">
        <f t="shared" si="361"/>
        <v>0</v>
      </c>
      <c r="AM62" s="42">
        <v>0</v>
      </c>
      <c r="AN62" s="39">
        <f t="shared" si="362"/>
        <v>0</v>
      </c>
      <c r="AO62" s="43">
        <v>0</v>
      </c>
      <c r="AP62" s="39">
        <f t="shared" si="363"/>
        <v>0</v>
      </c>
      <c r="AQ62" s="39"/>
      <c r="AR62" s="39">
        <f t="shared" si="364"/>
        <v>0</v>
      </c>
      <c r="AS62" s="39"/>
      <c r="AT62" s="39">
        <f t="shared" si="365"/>
        <v>0</v>
      </c>
      <c r="AU62" s="39"/>
      <c r="AV62" s="39">
        <f t="shared" si="366"/>
        <v>0</v>
      </c>
      <c r="AW62" s="39"/>
      <c r="AX62" s="39">
        <f t="shared" si="367"/>
        <v>0</v>
      </c>
      <c r="AY62" s="39"/>
      <c r="AZ62" s="39">
        <f t="shared" si="368"/>
        <v>0</v>
      </c>
      <c r="BA62" s="39"/>
      <c r="BB62" s="39">
        <f t="shared" si="369"/>
        <v>0</v>
      </c>
      <c r="BC62" s="39"/>
      <c r="BD62" s="39">
        <f t="shared" si="370"/>
        <v>0</v>
      </c>
      <c r="BE62" s="39"/>
      <c r="BF62" s="39">
        <f t="shared" si="371"/>
        <v>0</v>
      </c>
      <c r="BG62" s="39"/>
      <c r="BH62" s="39">
        <f t="shared" si="372"/>
        <v>0</v>
      </c>
      <c r="BI62" s="39"/>
      <c r="BJ62" s="39">
        <f t="shared" si="373"/>
        <v>0</v>
      </c>
      <c r="BK62" s="39">
        <v>0</v>
      </c>
      <c r="BL62" s="39">
        <f t="shared" si="374"/>
        <v>0</v>
      </c>
      <c r="BM62" s="39"/>
      <c r="BN62" s="39">
        <f t="shared" si="375"/>
        <v>0</v>
      </c>
      <c r="BO62" s="49"/>
      <c r="BP62" s="39">
        <f t="shared" si="376"/>
        <v>0</v>
      </c>
      <c r="BQ62" s="39"/>
      <c r="BR62" s="39">
        <f t="shared" si="377"/>
        <v>0</v>
      </c>
      <c r="BS62" s="39"/>
      <c r="BT62" s="39">
        <f t="shared" si="378"/>
        <v>0</v>
      </c>
      <c r="BU62" s="39"/>
      <c r="BV62" s="39">
        <f t="shared" si="379"/>
        <v>0</v>
      </c>
      <c r="BW62" s="39"/>
      <c r="BX62" s="39">
        <f t="shared" si="380"/>
        <v>0</v>
      </c>
      <c r="BY62" s="39"/>
      <c r="BZ62" s="39">
        <f t="shared" si="381"/>
        <v>0</v>
      </c>
      <c r="CA62" s="39"/>
      <c r="CB62" s="39">
        <f t="shared" si="382"/>
        <v>0</v>
      </c>
      <c r="CC62" s="39"/>
      <c r="CD62" s="39">
        <f t="shared" si="383"/>
        <v>0</v>
      </c>
      <c r="CE62" s="39"/>
      <c r="CF62" s="39">
        <f t="shared" si="384"/>
        <v>0</v>
      </c>
      <c r="CG62" s="39"/>
      <c r="CH62" s="39">
        <f t="shared" si="385"/>
        <v>0</v>
      </c>
      <c r="CI62" s="39"/>
      <c r="CJ62" s="39">
        <f t="shared" si="386"/>
        <v>0</v>
      </c>
      <c r="CK62" s="39"/>
      <c r="CL62" s="39">
        <f t="shared" si="387"/>
        <v>0</v>
      </c>
      <c r="CM62" s="39"/>
      <c r="CN62" s="39">
        <f t="shared" si="388"/>
        <v>0</v>
      </c>
      <c r="CO62" s="39"/>
      <c r="CP62" s="39">
        <f t="shared" si="389"/>
        <v>0</v>
      </c>
      <c r="CQ62" s="44"/>
      <c r="CR62" s="39">
        <f t="shared" si="390"/>
        <v>0</v>
      </c>
      <c r="CS62" s="39"/>
      <c r="CT62" s="39">
        <f t="shared" si="391"/>
        <v>0</v>
      </c>
      <c r="CU62" s="39"/>
      <c r="CV62" s="39">
        <f t="shared" si="392"/>
        <v>0</v>
      </c>
      <c r="CW62" s="39"/>
      <c r="CX62" s="39">
        <f t="shared" si="393"/>
        <v>0</v>
      </c>
      <c r="CY62" s="39"/>
      <c r="CZ62" s="39">
        <f t="shared" si="394"/>
        <v>0</v>
      </c>
      <c r="DA62" s="39"/>
      <c r="DB62" s="39">
        <f t="shared" si="395"/>
        <v>0</v>
      </c>
      <c r="DC62" s="39"/>
      <c r="DD62" s="39">
        <f t="shared" si="396"/>
        <v>0</v>
      </c>
      <c r="DE62" s="39"/>
      <c r="DF62" s="39">
        <f t="shared" si="397"/>
        <v>0</v>
      </c>
      <c r="DG62" s="39"/>
      <c r="DH62" s="39">
        <f t="shared" si="398"/>
        <v>0</v>
      </c>
      <c r="DI62" s="39"/>
      <c r="DJ62" s="39">
        <f t="shared" si="399"/>
        <v>0</v>
      </c>
      <c r="DK62" s="39"/>
      <c r="DL62" s="39">
        <f t="shared" si="400"/>
        <v>0</v>
      </c>
      <c r="DM62" s="39"/>
      <c r="DN62" s="39">
        <f t="shared" si="292"/>
        <v>0</v>
      </c>
      <c r="DO62" s="39"/>
      <c r="DP62" s="39">
        <f t="shared" si="57"/>
        <v>0</v>
      </c>
      <c r="DQ62" s="39">
        <f t="shared" si="348"/>
        <v>16</v>
      </c>
      <c r="DR62" s="39">
        <f t="shared" si="349"/>
        <v>1055340.1114666665</v>
      </c>
    </row>
    <row r="63" spans="1:122" ht="30" customHeight="1" x14ac:dyDescent="0.25">
      <c r="A63" s="46"/>
      <c r="B63" s="47">
        <v>43</v>
      </c>
      <c r="C63" s="33" t="s">
        <v>194</v>
      </c>
      <c r="D63" s="34">
        <f t="shared" si="60"/>
        <v>19063</v>
      </c>
      <c r="E63" s="35">
        <v>18530</v>
      </c>
      <c r="F63" s="35">
        <v>18715</v>
      </c>
      <c r="G63" s="48">
        <v>4.28</v>
      </c>
      <c r="H63" s="37">
        <v>1</v>
      </c>
      <c r="I63" s="37">
        <v>1</v>
      </c>
      <c r="J63" s="38"/>
      <c r="K63" s="34">
        <v>1.4</v>
      </c>
      <c r="L63" s="34">
        <v>1.68</v>
      </c>
      <c r="M63" s="34">
        <v>2.23</v>
      </c>
      <c r="N63" s="34">
        <v>2.57</v>
      </c>
      <c r="O63" s="39">
        <v>0</v>
      </c>
      <c r="P63" s="39">
        <f t="shared" si="350"/>
        <v>0</v>
      </c>
      <c r="Q63" s="39">
        <v>0</v>
      </c>
      <c r="R63" s="39">
        <f t="shared" si="351"/>
        <v>0</v>
      </c>
      <c r="S63" s="39"/>
      <c r="T63" s="39">
        <f t="shared" si="352"/>
        <v>0</v>
      </c>
      <c r="U63" s="39"/>
      <c r="V63" s="39">
        <f t="shared" si="353"/>
        <v>0</v>
      </c>
      <c r="W63" s="39"/>
      <c r="X63" s="39">
        <f t="shared" si="354"/>
        <v>0</v>
      </c>
      <c r="Y63" s="39">
        <v>0</v>
      </c>
      <c r="Z63" s="39">
        <f t="shared" si="355"/>
        <v>0</v>
      </c>
      <c r="AA63" s="39"/>
      <c r="AB63" s="39">
        <f t="shared" si="356"/>
        <v>0</v>
      </c>
      <c r="AC63" s="39"/>
      <c r="AD63" s="39">
        <f t="shared" si="357"/>
        <v>0</v>
      </c>
      <c r="AE63" s="39">
        <v>0</v>
      </c>
      <c r="AF63" s="39">
        <f t="shared" si="358"/>
        <v>0</v>
      </c>
      <c r="AG63" s="39">
        <v>4</v>
      </c>
      <c r="AH63" s="39">
        <f t="shared" si="359"/>
        <v>478480.47426666669</v>
      </c>
      <c r="AI63" s="39"/>
      <c r="AJ63" s="39">
        <f t="shared" si="360"/>
        <v>0</v>
      </c>
      <c r="AK63" s="39"/>
      <c r="AL63" s="39">
        <f t="shared" si="361"/>
        <v>0</v>
      </c>
      <c r="AM63" s="42">
        <v>0</v>
      </c>
      <c r="AN63" s="39">
        <f t="shared" si="362"/>
        <v>0</v>
      </c>
      <c r="AO63" s="43">
        <v>0</v>
      </c>
      <c r="AP63" s="39">
        <f t="shared" si="363"/>
        <v>0</v>
      </c>
      <c r="AQ63" s="39"/>
      <c r="AR63" s="39">
        <f t="shared" si="364"/>
        <v>0</v>
      </c>
      <c r="AS63" s="39"/>
      <c r="AT63" s="39">
        <f t="shared" si="365"/>
        <v>0</v>
      </c>
      <c r="AU63" s="39"/>
      <c r="AV63" s="39">
        <f t="shared" si="366"/>
        <v>0</v>
      </c>
      <c r="AW63" s="39"/>
      <c r="AX63" s="39">
        <f t="shared" si="367"/>
        <v>0</v>
      </c>
      <c r="AY63" s="39"/>
      <c r="AZ63" s="39">
        <f t="shared" si="368"/>
        <v>0</v>
      </c>
      <c r="BA63" s="39"/>
      <c r="BB63" s="39">
        <f t="shared" si="369"/>
        <v>0</v>
      </c>
      <c r="BC63" s="39"/>
      <c r="BD63" s="39">
        <f t="shared" si="370"/>
        <v>0</v>
      </c>
      <c r="BE63" s="39"/>
      <c r="BF63" s="39">
        <f t="shared" si="371"/>
        <v>0</v>
      </c>
      <c r="BG63" s="39"/>
      <c r="BH63" s="39">
        <f t="shared" si="372"/>
        <v>0</v>
      </c>
      <c r="BI63" s="39"/>
      <c r="BJ63" s="39">
        <f t="shared" si="373"/>
        <v>0</v>
      </c>
      <c r="BK63" s="39">
        <v>0</v>
      </c>
      <c r="BL63" s="39">
        <f t="shared" si="374"/>
        <v>0</v>
      </c>
      <c r="BM63" s="39"/>
      <c r="BN63" s="39">
        <f t="shared" si="375"/>
        <v>0</v>
      </c>
      <c r="BO63" s="49"/>
      <c r="BP63" s="39">
        <f t="shared" si="376"/>
        <v>0</v>
      </c>
      <c r="BQ63" s="39"/>
      <c r="BR63" s="39">
        <f t="shared" si="377"/>
        <v>0</v>
      </c>
      <c r="BS63" s="39"/>
      <c r="BT63" s="39">
        <f t="shared" si="378"/>
        <v>0</v>
      </c>
      <c r="BU63" s="39"/>
      <c r="BV63" s="39">
        <f t="shared" si="379"/>
        <v>0</v>
      </c>
      <c r="BW63" s="39"/>
      <c r="BX63" s="39">
        <f t="shared" si="380"/>
        <v>0</v>
      </c>
      <c r="BY63" s="39"/>
      <c r="BZ63" s="39">
        <f t="shared" si="381"/>
        <v>0</v>
      </c>
      <c r="CA63" s="39"/>
      <c r="CB63" s="39">
        <f t="shared" si="382"/>
        <v>0</v>
      </c>
      <c r="CC63" s="39"/>
      <c r="CD63" s="39">
        <f t="shared" si="383"/>
        <v>0</v>
      </c>
      <c r="CE63" s="39"/>
      <c r="CF63" s="39">
        <f t="shared" si="384"/>
        <v>0</v>
      </c>
      <c r="CG63" s="39"/>
      <c r="CH63" s="39">
        <f t="shared" si="385"/>
        <v>0</v>
      </c>
      <c r="CI63" s="39"/>
      <c r="CJ63" s="39">
        <f t="shared" si="386"/>
        <v>0</v>
      </c>
      <c r="CK63" s="39"/>
      <c r="CL63" s="39">
        <f t="shared" si="387"/>
        <v>0</v>
      </c>
      <c r="CM63" s="39"/>
      <c r="CN63" s="39">
        <f t="shared" si="388"/>
        <v>0</v>
      </c>
      <c r="CO63" s="39"/>
      <c r="CP63" s="39">
        <f t="shared" si="389"/>
        <v>0</v>
      </c>
      <c r="CQ63" s="44"/>
      <c r="CR63" s="39">
        <f t="shared" si="390"/>
        <v>0</v>
      </c>
      <c r="CS63" s="39"/>
      <c r="CT63" s="39">
        <f t="shared" si="391"/>
        <v>0</v>
      </c>
      <c r="CU63" s="39"/>
      <c r="CV63" s="39">
        <f t="shared" si="392"/>
        <v>0</v>
      </c>
      <c r="CW63" s="39"/>
      <c r="CX63" s="39">
        <f t="shared" si="393"/>
        <v>0</v>
      </c>
      <c r="CY63" s="39"/>
      <c r="CZ63" s="39">
        <f t="shared" si="394"/>
        <v>0</v>
      </c>
      <c r="DA63" s="39"/>
      <c r="DB63" s="39">
        <f t="shared" si="395"/>
        <v>0</v>
      </c>
      <c r="DC63" s="39"/>
      <c r="DD63" s="39">
        <f t="shared" si="396"/>
        <v>0</v>
      </c>
      <c r="DE63" s="39"/>
      <c r="DF63" s="39">
        <f t="shared" si="397"/>
        <v>0</v>
      </c>
      <c r="DG63" s="39"/>
      <c r="DH63" s="39">
        <f t="shared" si="398"/>
        <v>0</v>
      </c>
      <c r="DI63" s="39"/>
      <c r="DJ63" s="39">
        <f t="shared" si="399"/>
        <v>0</v>
      </c>
      <c r="DK63" s="39"/>
      <c r="DL63" s="39">
        <f t="shared" si="400"/>
        <v>0</v>
      </c>
      <c r="DM63" s="39"/>
      <c r="DN63" s="39">
        <f t="shared" si="292"/>
        <v>0</v>
      </c>
      <c r="DO63" s="39"/>
      <c r="DP63" s="39">
        <f t="shared" si="57"/>
        <v>0</v>
      </c>
      <c r="DQ63" s="39">
        <f t="shared" si="348"/>
        <v>4</v>
      </c>
      <c r="DR63" s="39">
        <f t="shared" si="349"/>
        <v>478480.47426666669</v>
      </c>
    </row>
    <row r="64" spans="1:122" ht="15.75" customHeight="1" x14ac:dyDescent="0.25">
      <c r="A64" s="86">
        <v>10</v>
      </c>
      <c r="B64" s="100"/>
      <c r="C64" s="88" t="s">
        <v>195</v>
      </c>
      <c r="D64" s="95">
        <f t="shared" si="60"/>
        <v>19063</v>
      </c>
      <c r="E64" s="96">
        <v>18530</v>
      </c>
      <c r="F64" s="96">
        <v>18715</v>
      </c>
      <c r="G64" s="101">
        <v>1.1000000000000001</v>
      </c>
      <c r="H64" s="97">
        <v>1</v>
      </c>
      <c r="I64" s="97">
        <v>1</v>
      </c>
      <c r="J64" s="98"/>
      <c r="K64" s="95">
        <v>1.4</v>
      </c>
      <c r="L64" s="95">
        <v>1.68</v>
      </c>
      <c r="M64" s="95">
        <v>2.23</v>
      </c>
      <c r="N64" s="95">
        <v>2.57</v>
      </c>
      <c r="O64" s="45">
        <f t="shared" ref="O64:BZ64" si="401">SUM(O65:O71)</f>
        <v>0</v>
      </c>
      <c r="P64" s="45">
        <f t="shared" si="401"/>
        <v>0</v>
      </c>
      <c r="Q64" s="45">
        <f t="shared" si="401"/>
        <v>0</v>
      </c>
      <c r="R64" s="45">
        <f t="shared" si="401"/>
        <v>0</v>
      </c>
      <c r="S64" s="94">
        <v>0</v>
      </c>
      <c r="T64" s="94">
        <f t="shared" ref="T64" si="402">SUM(T65:T71)</f>
        <v>0</v>
      </c>
      <c r="U64" s="45">
        <f t="shared" si="401"/>
        <v>0</v>
      </c>
      <c r="V64" s="45">
        <f t="shared" si="401"/>
        <v>0</v>
      </c>
      <c r="W64" s="45">
        <f t="shared" si="401"/>
        <v>0</v>
      </c>
      <c r="X64" s="45">
        <f t="shared" si="401"/>
        <v>0</v>
      </c>
      <c r="Y64" s="45">
        <f t="shared" si="401"/>
        <v>0</v>
      </c>
      <c r="Z64" s="45">
        <f t="shared" si="401"/>
        <v>0</v>
      </c>
      <c r="AA64" s="94">
        <f t="shared" si="401"/>
        <v>0</v>
      </c>
      <c r="AB64" s="94">
        <f t="shared" si="401"/>
        <v>0</v>
      </c>
      <c r="AC64" s="94">
        <f t="shared" si="401"/>
        <v>0</v>
      </c>
      <c r="AD64" s="94">
        <f t="shared" si="401"/>
        <v>0</v>
      </c>
      <c r="AE64" s="94">
        <f t="shared" si="401"/>
        <v>18</v>
      </c>
      <c r="AF64" s="94">
        <f t="shared" si="401"/>
        <v>2764670.8833333333</v>
      </c>
      <c r="AG64" s="45">
        <f t="shared" si="401"/>
        <v>740</v>
      </c>
      <c r="AH64" s="45">
        <f t="shared" si="401"/>
        <v>24194845.897658337</v>
      </c>
      <c r="AI64" s="45">
        <f t="shared" si="401"/>
        <v>0</v>
      </c>
      <c r="AJ64" s="45">
        <f t="shared" si="401"/>
        <v>0</v>
      </c>
      <c r="AK64" s="45">
        <f t="shared" si="401"/>
        <v>0</v>
      </c>
      <c r="AL64" s="45">
        <f t="shared" si="401"/>
        <v>0</v>
      </c>
      <c r="AM64" s="45">
        <f t="shared" si="401"/>
        <v>0</v>
      </c>
      <c r="AN64" s="45">
        <f t="shared" si="401"/>
        <v>0</v>
      </c>
      <c r="AO64" s="94">
        <f t="shared" si="401"/>
        <v>3</v>
      </c>
      <c r="AP64" s="94">
        <f t="shared" si="401"/>
        <v>74625.345564000003</v>
      </c>
      <c r="AQ64" s="94">
        <f t="shared" si="401"/>
        <v>0</v>
      </c>
      <c r="AR64" s="94">
        <f t="shared" si="401"/>
        <v>0</v>
      </c>
      <c r="AS64" s="94">
        <f t="shared" si="401"/>
        <v>281</v>
      </c>
      <c r="AT64" s="94">
        <f t="shared" si="401"/>
        <v>8392282.3682320006</v>
      </c>
      <c r="AU64" s="94">
        <f t="shared" si="401"/>
        <v>0</v>
      </c>
      <c r="AV64" s="94">
        <f t="shared" si="401"/>
        <v>0</v>
      </c>
      <c r="AW64" s="94">
        <f t="shared" si="401"/>
        <v>0</v>
      </c>
      <c r="AX64" s="94">
        <f t="shared" si="401"/>
        <v>0</v>
      </c>
      <c r="AY64" s="94">
        <f t="shared" si="401"/>
        <v>0</v>
      </c>
      <c r="AZ64" s="94">
        <f t="shared" si="401"/>
        <v>0</v>
      </c>
      <c r="BA64" s="94">
        <f t="shared" si="401"/>
        <v>3</v>
      </c>
      <c r="BB64" s="94">
        <f t="shared" si="401"/>
        <v>72587.809139999998</v>
      </c>
      <c r="BC64" s="94">
        <f t="shared" si="401"/>
        <v>0</v>
      </c>
      <c r="BD64" s="94">
        <f t="shared" si="401"/>
        <v>0</v>
      </c>
      <c r="BE64" s="94">
        <f t="shared" si="401"/>
        <v>0</v>
      </c>
      <c r="BF64" s="94">
        <f t="shared" si="401"/>
        <v>0</v>
      </c>
      <c r="BG64" s="94">
        <f t="shared" si="401"/>
        <v>0</v>
      </c>
      <c r="BH64" s="94">
        <f t="shared" si="401"/>
        <v>0</v>
      </c>
      <c r="BI64" s="94">
        <f t="shared" si="401"/>
        <v>0</v>
      </c>
      <c r="BJ64" s="94">
        <f t="shared" si="401"/>
        <v>0</v>
      </c>
      <c r="BK64" s="94">
        <f t="shared" si="401"/>
        <v>2</v>
      </c>
      <c r="BL64" s="94">
        <f t="shared" si="401"/>
        <v>43332.007564999993</v>
      </c>
      <c r="BM64" s="94">
        <f t="shared" si="401"/>
        <v>0</v>
      </c>
      <c r="BN64" s="94">
        <f t="shared" si="401"/>
        <v>0</v>
      </c>
      <c r="BO64" s="94">
        <f t="shared" si="401"/>
        <v>0</v>
      </c>
      <c r="BP64" s="94">
        <f t="shared" si="401"/>
        <v>0</v>
      </c>
      <c r="BQ64" s="94">
        <f t="shared" si="401"/>
        <v>0</v>
      </c>
      <c r="BR64" s="94">
        <f t="shared" si="401"/>
        <v>0</v>
      </c>
      <c r="BS64" s="94">
        <f t="shared" si="401"/>
        <v>0</v>
      </c>
      <c r="BT64" s="94">
        <f t="shared" si="401"/>
        <v>0</v>
      </c>
      <c r="BU64" s="94">
        <f t="shared" si="401"/>
        <v>0</v>
      </c>
      <c r="BV64" s="94">
        <f t="shared" si="401"/>
        <v>0</v>
      </c>
      <c r="BW64" s="94">
        <f t="shared" si="401"/>
        <v>0</v>
      </c>
      <c r="BX64" s="94">
        <f t="shared" si="401"/>
        <v>0</v>
      </c>
      <c r="BY64" s="94">
        <f t="shared" si="401"/>
        <v>0</v>
      </c>
      <c r="BZ64" s="94">
        <f t="shared" si="401"/>
        <v>0</v>
      </c>
      <c r="CA64" s="94">
        <f t="shared" ref="CA64:DR64" si="403">SUM(CA65:CA71)</f>
        <v>0</v>
      </c>
      <c r="CB64" s="94">
        <f t="shared" si="403"/>
        <v>0</v>
      </c>
      <c r="CC64" s="94">
        <f t="shared" si="403"/>
        <v>0</v>
      </c>
      <c r="CD64" s="94">
        <f t="shared" si="403"/>
        <v>0</v>
      </c>
      <c r="CE64" s="94">
        <f t="shared" si="403"/>
        <v>0</v>
      </c>
      <c r="CF64" s="94">
        <f t="shared" si="403"/>
        <v>0</v>
      </c>
      <c r="CG64" s="94">
        <f t="shared" si="403"/>
        <v>0</v>
      </c>
      <c r="CH64" s="94">
        <f t="shared" si="403"/>
        <v>0</v>
      </c>
      <c r="CI64" s="94">
        <f t="shared" si="403"/>
        <v>0</v>
      </c>
      <c r="CJ64" s="94">
        <f t="shared" si="403"/>
        <v>0</v>
      </c>
      <c r="CK64" s="94">
        <f t="shared" si="403"/>
        <v>32</v>
      </c>
      <c r="CL64" s="94">
        <f t="shared" si="403"/>
        <v>645224.97013333323</v>
      </c>
      <c r="CM64" s="94">
        <f t="shared" si="403"/>
        <v>57</v>
      </c>
      <c r="CN64" s="94">
        <f t="shared" si="403"/>
        <v>1528879.1476419999</v>
      </c>
      <c r="CO64" s="94">
        <f t="shared" si="403"/>
        <v>20</v>
      </c>
      <c r="CP64" s="94">
        <f t="shared" si="403"/>
        <v>603423.54788099998</v>
      </c>
      <c r="CQ64" s="99">
        <f t="shared" si="403"/>
        <v>15</v>
      </c>
      <c r="CR64" s="94">
        <f t="shared" si="403"/>
        <v>343485.02649999992</v>
      </c>
      <c r="CS64" s="94">
        <f t="shared" si="403"/>
        <v>34</v>
      </c>
      <c r="CT64" s="94">
        <f t="shared" si="403"/>
        <v>942058.21925600013</v>
      </c>
      <c r="CU64" s="94">
        <f t="shared" si="403"/>
        <v>0</v>
      </c>
      <c r="CV64" s="94">
        <f t="shared" si="403"/>
        <v>0</v>
      </c>
      <c r="CW64" s="94">
        <f t="shared" si="403"/>
        <v>28</v>
      </c>
      <c r="CX64" s="94">
        <f t="shared" si="403"/>
        <v>793113.41339999996</v>
      </c>
      <c r="CY64" s="94">
        <f t="shared" si="403"/>
        <v>17</v>
      </c>
      <c r="CZ64" s="94">
        <f t="shared" si="403"/>
        <v>478945.56525199994</v>
      </c>
      <c r="DA64" s="94">
        <f t="shared" si="403"/>
        <v>19</v>
      </c>
      <c r="DB64" s="94">
        <f t="shared" si="403"/>
        <v>539317.12111199996</v>
      </c>
      <c r="DC64" s="94">
        <f t="shared" si="403"/>
        <v>9</v>
      </c>
      <c r="DD64" s="94">
        <f t="shared" si="403"/>
        <v>209362.30186666662</v>
      </c>
      <c r="DE64" s="94">
        <f t="shared" si="403"/>
        <v>19</v>
      </c>
      <c r="DF64" s="94">
        <f t="shared" si="403"/>
        <v>454779.36157499999</v>
      </c>
      <c r="DG64" s="94">
        <f t="shared" si="403"/>
        <v>0</v>
      </c>
      <c r="DH64" s="94">
        <f t="shared" si="403"/>
        <v>0</v>
      </c>
      <c r="DI64" s="94">
        <f t="shared" si="403"/>
        <v>11</v>
      </c>
      <c r="DJ64" s="94">
        <f t="shared" si="403"/>
        <v>340543.15679999994</v>
      </c>
      <c r="DK64" s="94">
        <f t="shared" si="403"/>
        <v>2</v>
      </c>
      <c r="DL64" s="94">
        <f t="shared" si="403"/>
        <v>81560.31826249999</v>
      </c>
      <c r="DM64" s="94">
        <f t="shared" si="403"/>
        <v>8</v>
      </c>
      <c r="DN64" s="94">
        <f t="shared" si="403"/>
        <v>352635.16467666661</v>
      </c>
      <c r="DO64" s="94">
        <f t="shared" si="403"/>
        <v>0</v>
      </c>
      <c r="DP64" s="94">
        <f t="shared" si="403"/>
        <v>0</v>
      </c>
      <c r="DQ64" s="94">
        <f t="shared" si="403"/>
        <v>1318</v>
      </c>
      <c r="DR64" s="94">
        <f t="shared" si="403"/>
        <v>42855671.625849828</v>
      </c>
    </row>
    <row r="65" spans="1:122" ht="15.75" customHeight="1" x14ac:dyDescent="0.25">
      <c r="A65" s="46"/>
      <c r="B65" s="47">
        <v>44</v>
      </c>
      <c r="C65" s="33" t="s">
        <v>196</v>
      </c>
      <c r="D65" s="34">
        <f t="shared" si="60"/>
        <v>19063</v>
      </c>
      <c r="E65" s="35">
        <v>18530</v>
      </c>
      <c r="F65" s="35">
        <v>18715</v>
      </c>
      <c r="G65" s="48">
        <v>2.95</v>
      </c>
      <c r="H65" s="37">
        <v>1</v>
      </c>
      <c r="I65" s="37">
        <v>1</v>
      </c>
      <c r="J65" s="38"/>
      <c r="K65" s="34">
        <v>1.4</v>
      </c>
      <c r="L65" s="34">
        <v>1.68</v>
      </c>
      <c r="M65" s="34">
        <v>2.23</v>
      </c>
      <c r="N65" s="34">
        <v>2.57</v>
      </c>
      <c r="O65" s="39">
        <v>0</v>
      </c>
      <c r="P65" s="39">
        <f t="shared" ref="P65:P71" si="404">(O65/12*5*$D65*$G65*$H65*$K65*P$9)+(O65/12*4*$E65*$G65*$I65*$K65*P$10)+(O65/12*3*$F65*$G65*$I65*$K65*P$10)</f>
        <v>0</v>
      </c>
      <c r="Q65" s="39">
        <v>0</v>
      </c>
      <c r="R65" s="39">
        <f t="shared" ref="R65:R71" si="405">(Q65/12*5*$D65*$G65*$H65*$K65*R$9)+(Q65/12*4*$E65*$G65*$I65*$K65*R$10)+(Q65/12*3*$F65*$G65*$I65*$K65*R$10)</f>
        <v>0</v>
      </c>
      <c r="S65" s="39">
        <v>0</v>
      </c>
      <c r="T65" s="39">
        <f t="shared" ref="T65:T71" si="406">(S65/12*5*$D65*$G65*$H65*$K65*T$9)+(S65/12*4*$E65*$G65*$I65*$K65*T$10)+(S65/12*3*$F65*$G65*$I65*$K65*T$10)</f>
        <v>0</v>
      </c>
      <c r="U65" s="39"/>
      <c r="V65" s="39">
        <f t="shared" ref="V65:V71" si="407">(U65/12*5*$D65*$G65*$H65*$K65*V$9)+(U65/12*4*$E65*$G65*$I65*$K65*V$10)+(U65/12*3*$F65*$G65*$I65*$K65*V$10)</f>
        <v>0</v>
      </c>
      <c r="W65" s="39">
        <v>0</v>
      </c>
      <c r="X65" s="39">
        <f t="shared" ref="X65:X71" si="408">(W65/12*5*$D65*$G65*$H65*$K65*X$9)+(W65/12*4*$E65*$G65*$I65*$K65*X$10)+(W65/12*3*$F65*$G65*$I65*$K65*X$10)</f>
        <v>0</v>
      </c>
      <c r="Y65" s="39">
        <v>0</v>
      </c>
      <c r="Z65" s="39">
        <f t="shared" ref="Z65:Z71" si="409">(Y65/12*5*$D65*$G65*$H65*$K65*Z$9)+(Y65/12*4*$E65*$G65*$I65*$K65*Z$10)+(Y65/12*3*$F65*$G65*$I65*$K65*Z$10)</f>
        <v>0</v>
      </c>
      <c r="AA65" s="39">
        <v>0</v>
      </c>
      <c r="AB65" s="39">
        <f t="shared" ref="AB65:AB71" si="410">(AA65/12*5*$D65*$G65*$H65*$K65*AB$9)+(AA65/12*4*$E65*$G65*$I65*$K65*AB$10)+(AA65/12*3*$F65*$G65*$I65*$K65*AB$10)</f>
        <v>0</v>
      </c>
      <c r="AC65" s="39">
        <v>0</v>
      </c>
      <c r="AD65" s="39">
        <f t="shared" ref="AD65:AD71" si="411">(AC65/12*5*$D65*$G65*$H65*$K65*AD$9)+(AC65/12*4*$E65*$G65*$I65*$K65*AD$10)+(AC65/12*3*$F65*$G65*$I65*$K65*AD$10)</f>
        <v>0</v>
      </c>
      <c r="AE65" s="39">
        <v>5</v>
      </c>
      <c r="AF65" s="39">
        <f t="shared" ref="AF65:AF71" si="412">(AE65/12*5*$D65*$G65*$H65*$K65*AF$9)+(AE65/12*4*$E65*$G65*$I65*$K65*AF$10)+(AE65/12*3*$F65*$G65*$I65*$K65*AF$10)</f>
        <v>485231.97916666663</v>
      </c>
      <c r="AG65" s="39">
        <v>112</v>
      </c>
      <c r="AH65" s="39">
        <f t="shared" ref="AH65:AH71" si="413">(AG65/12*5*$D65*$G65*$H65*$K65*AH$9)+(AG65/12*4*$E65*$G65*$I65*$K65*AH$10)+(AG65/12*3*$F65*$G65*$I65*$K65*AH$10)</f>
        <v>9234225.975333333</v>
      </c>
      <c r="AI65" s="39">
        <v>0</v>
      </c>
      <c r="AJ65" s="39">
        <f t="shared" ref="AJ65:AJ71" si="414">(AI65/12*5*$D65*$G65*$H65*$K65*AJ$9)+(AI65/12*4*$E65*$G65*$I65*$K65*AJ$10)+(AI65/12*3*$F65*$G65*$I65*$K65*AJ$10)</f>
        <v>0</v>
      </c>
      <c r="AK65" s="39"/>
      <c r="AL65" s="39">
        <f t="shared" ref="AL65:AL71" si="415">(AK65/12*5*$D65*$G65*$H65*$K65*AL$9)+(AK65/12*4*$E65*$G65*$I65*$K65*AL$10)+(AK65/12*3*$F65*$G65*$I65*$K65*AL$10)</f>
        <v>0</v>
      </c>
      <c r="AM65" s="42">
        <v>0</v>
      </c>
      <c r="AN65" s="39">
        <f t="shared" ref="AN65:AN71" si="416">(AM65/12*5*$D65*$G65*$H65*$K65*AN$9)+(AM65/12*4*$E65*$G65*$I65*$K65*AN$10)+(AM65/12*3*$F65*$G65*$I65*$K65*AN$10)</f>
        <v>0</v>
      </c>
      <c r="AO65" s="43">
        <v>0</v>
      </c>
      <c r="AP65" s="39">
        <f t="shared" ref="AP65:AP71" si="417">(AO65/12*5*$D65*$G65*$H65*$L65*AP$9)+(AO65/12*4*$E65*$G65*$I65*$L65*AP$10)+(AO65/12*3*$F65*$G65*$I65*$L65*AP$10)</f>
        <v>0</v>
      </c>
      <c r="AQ65" s="39">
        <v>0</v>
      </c>
      <c r="AR65" s="39">
        <f t="shared" ref="AR65:AR71" si="418">(AQ65/12*5*$D65*$G65*$H65*$L65*AR$9)+(AQ65/12*4*$E65*$G65*$I65*$L65*AR$10)+(AQ65/12*3*$F65*$G65*$I65*$L65*AR$10)</f>
        <v>0</v>
      </c>
      <c r="AS65" s="39">
        <v>10</v>
      </c>
      <c r="AT65" s="39">
        <f t="shared" ref="AT65:AT71" si="419">(AS65/12*5*$D65*$G65*$H65*$L65*AT$9)+(AS65/12*4*$E65*$G65*$I65*$L65*AT$10)+(AS65/12*3*$F65*$G65*$I65*$L65*AT$11)</f>
        <v>953007.65980000002</v>
      </c>
      <c r="AU65" s="39">
        <v>0</v>
      </c>
      <c r="AV65" s="39">
        <f t="shared" ref="AV65:AV71" si="420">(AU65/12*5*$D65*$G65*$H65*$L65*AV$9)+(AU65/12*4*$E65*$G65*$I65*$L65*AV$10)+(AU65/12*3*$F65*$G65*$I65*$L65*AV$10)</f>
        <v>0</v>
      </c>
      <c r="AW65" s="39"/>
      <c r="AX65" s="39">
        <f t="shared" ref="AX65:AX71" si="421">(AW65/12*5*$D65*$G65*$H65*$K65*AX$9)+(AW65/12*4*$E65*$G65*$I65*$K65*AX$10)+(AW65/12*3*$F65*$G65*$I65*$K65*AX$10)</f>
        <v>0</v>
      </c>
      <c r="AY65" s="39"/>
      <c r="AZ65" s="39">
        <f t="shared" ref="AZ65:AZ71" si="422">(AY65/12*5*$D65*$G65*$H65*$K65*AZ$9)+(AY65/12*4*$E65*$G65*$I65*$K65*AZ$10)+(AY65/12*3*$F65*$G65*$I65*$K65*AZ$10)</f>
        <v>0</v>
      </c>
      <c r="BA65" s="39">
        <v>0</v>
      </c>
      <c r="BB65" s="39">
        <f t="shared" ref="BB65:BB71" si="423">(BA65/12*5*$D65*$G65*$H65*$L65*BB$9)+(BA65/12*4*$E65*$G65*$I65*$L65*BB$10)+(BA65/12*3*$F65*$G65*$I65*$L65*BB$10)</f>
        <v>0</v>
      </c>
      <c r="BC65" s="39">
        <v>0</v>
      </c>
      <c r="BD65" s="39">
        <f t="shared" ref="BD65:BD71" si="424">(BC65/12*5*$D65*$G65*$H65*$K65*BD$9)+(BC65/12*4*$E65*$G65*$I65*$K65*BD$10)+(BC65/12*3*$F65*$G65*$I65*$K65*BD$10)</f>
        <v>0</v>
      </c>
      <c r="BE65" s="39">
        <v>0</v>
      </c>
      <c r="BF65" s="39">
        <f t="shared" ref="BF65:BF71" si="425">(BE65/12*5*$D65*$G65*$H65*$K65*BF$9)+(BE65/12*4*$E65*$G65*$I65*$K65*BF$10)+(BE65/12*3*$F65*$G65*$I65*$K65*BF$10)</f>
        <v>0</v>
      </c>
      <c r="BG65" s="39">
        <v>0</v>
      </c>
      <c r="BH65" s="39">
        <f t="shared" ref="BH65:BH71" si="426">(BG65/12*5*$D65*$G65*$H65*$K65*BH$9)+(BG65/12*4*$E65*$G65*$I65*$K65*BH$10)+(BG65/12*3*$F65*$G65*$I65*$K65*BH$10)</f>
        <v>0</v>
      </c>
      <c r="BI65" s="39">
        <v>0</v>
      </c>
      <c r="BJ65" s="39">
        <f t="shared" ref="BJ65:BJ71" si="427">(BI65/12*5*$D65*$G65*$H65*$L65*BJ$9)+(BI65/12*4*$E65*$G65*$I65*$L65*BJ$10)+(BI65/12*3*$F65*$G65*$I65*$L65*BJ$10)</f>
        <v>0</v>
      </c>
      <c r="BK65" s="39">
        <v>0</v>
      </c>
      <c r="BL65" s="39">
        <f t="shared" ref="BL65:BL71" si="428">(BK65/12*5*$D65*$G65*$H65*$K65*BL$9)+(BK65/12*4*$E65*$G65*$I65*$K65*BL$10)+(BK65/12*3*$F65*$G65*$I65*$K65*BL$10)</f>
        <v>0</v>
      </c>
      <c r="BM65" s="39">
        <v>0</v>
      </c>
      <c r="BN65" s="39">
        <f t="shared" ref="BN65:BN71" si="429">(BM65/12*5*$D65*$G65*$H65*$K65*BN$9)+(BM65/12*4*$E65*$G65*$I65*$K65*BN$10)+(BM65/12*3*$F65*$G65*$I65*$K65*BN$10)</f>
        <v>0</v>
      </c>
      <c r="BO65" s="49"/>
      <c r="BP65" s="39">
        <f t="shared" ref="BP65:BP71" si="430">(BO65/12*5*$D65*$G65*$H65*$L65*BP$9)+(BO65/12*4*$E65*$G65*$I65*$L65*BP$10)+(BO65/12*3*$F65*$G65*$I65*$L65*BP$10)</f>
        <v>0</v>
      </c>
      <c r="BQ65" s="39">
        <v>0</v>
      </c>
      <c r="BR65" s="39">
        <f t="shared" ref="BR65:BR71" si="431">(BQ65/12*5*$D65*$G65*$H65*$L65*BR$9)+(BQ65/12*4*$E65*$G65*$I65*$L65*BR$10)+(BQ65/12*3*$F65*$G65*$I65*$L65*BR$10)</f>
        <v>0</v>
      </c>
      <c r="BS65" s="39">
        <v>0</v>
      </c>
      <c r="BT65" s="39">
        <f t="shared" ref="BT65:BT71" si="432">(BS65/12*5*$D65*$G65*$H65*$K65*BT$9)+(BS65/12*4*$E65*$G65*$I65*$K65*BT$10)+(BS65/12*3*$F65*$G65*$I65*$K65*BT$10)</f>
        <v>0</v>
      </c>
      <c r="BU65" s="39">
        <v>0</v>
      </c>
      <c r="BV65" s="39">
        <f t="shared" ref="BV65:BV71" si="433">(BU65/12*5*$D65*$G65*$H65*$K65*BV$9)+(BU65/12*4*$E65*$G65*$I65*$K65*BV$10)+(BU65/12*3*$F65*$G65*$I65*$K65*BV$10)</f>
        <v>0</v>
      </c>
      <c r="BW65" s="39">
        <v>0</v>
      </c>
      <c r="BX65" s="39">
        <f t="shared" ref="BX65:BX71" si="434">(BW65/12*5*$D65*$G65*$H65*$L65*BX$9)+(BW65/12*4*$E65*$G65*$I65*$L65*BX$10)+(BW65/12*3*$F65*$G65*$I65*$L65*BX$10)</f>
        <v>0</v>
      </c>
      <c r="BY65" s="39"/>
      <c r="BZ65" s="39">
        <f t="shared" ref="BZ65:BZ71" si="435">(BY65/12*5*$D65*$G65*$H65*$L65*BZ$9)+(BY65/12*4*$E65*$G65*$I65*$L65*BZ$10)+(BY65/12*3*$F65*$G65*$I65*$L65*BZ$10)</f>
        <v>0</v>
      </c>
      <c r="CA65" s="39">
        <v>0</v>
      </c>
      <c r="CB65" s="39">
        <f t="shared" ref="CB65:CB71" si="436">(CA65/12*5*$D65*$G65*$H65*$K65*CB$9)+(CA65/12*4*$E65*$G65*$I65*$K65*CB$10)+(CA65/12*3*$F65*$G65*$I65*$K65*CB$10)</f>
        <v>0</v>
      </c>
      <c r="CC65" s="39">
        <v>0</v>
      </c>
      <c r="CD65" s="39">
        <f t="shared" ref="CD65:CD71" si="437">(CC65/12*5*$D65*$G65*$H65*$L65*CD$9)+(CC65/12*4*$E65*$G65*$I65*$L65*CD$10)+(CC65/12*3*$F65*$G65*$I65*$L65*CD$10)</f>
        <v>0</v>
      </c>
      <c r="CE65" s="39">
        <v>0</v>
      </c>
      <c r="CF65" s="39">
        <f t="shared" ref="CF65:CF71" si="438">(CE65/12*5*$D65*$G65*$H65*$K65*CF$9)+(CE65/12*4*$E65*$G65*$I65*$K65*CF$10)+(CE65/12*3*$F65*$G65*$I65*$K65*CF$10)</f>
        <v>0</v>
      </c>
      <c r="CG65" s="39"/>
      <c r="CH65" s="39">
        <f t="shared" ref="CH65:CH71" si="439">(CG65/12*5*$D65*$G65*$H65*$K65*CH$9)+(CG65/12*4*$E65*$G65*$I65*$K65*CH$10)+(CG65/12*3*$F65*$G65*$I65*$K65*CH$10)</f>
        <v>0</v>
      </c>
      <c r="CI65" s="39"/>
      <c r="CJ65" s="39">
        <f t="shared" ref="CJ65:CJ71" si="440">(CI65/12*5*$D65*$G65*$H65*$K65*CJ$9)+(CI65/12*4*$E65*$G65*$I65*$K65*CJ$10)+(CI65/12*3*$F65*$G65*$I65*$K65*CJ$10)</f>
        <v>0</v>
      </c>
      <c r="CK65" s="39"/>
      <c r="CL65" s="39">
        <f t="shared" ref="CL65:CL71" si="441">(CK65/12*5*$D65*$G65*$H65*$K65*CL$9)+(CK65/12*4*$E65*$G65*$I65*$K65*CL$10)+(CK65/12*3*$F65*$G65*$I65*$K65*CL$10)</f>
        <v>0</v>
      </c>
      <c r="CM65" s="39"/>
      <c r="CN65" s="39">
        <f t="shared" ref="CN65:CN71" si="442">(CM65/12*5*$D65*$G65*$H65*$L65*CN$9)+(CM65/12*4*$E65*$G65*$I65*$L65*CN$10)+(CM65/12*3*$F65*$G65*$I65*$L65*CN$10)</f>
        <v>0</v>
      </c>
      <c r="CO65" s="39"/>
      <c r="CP65" s="39">
        <f t="shared" ref="CP65:CP71" si="443">(CO65/12*5*$D65*$G65*$H65*$L65*CP$9)+(CO65/12*4*$E65*$G65*$I65*$L65*CP$10)+(CO65/12*3*$F65*$G65*$I65*$L65*CP$10)</f>
        <v>0</v>
      </c>
      <c r="CQ65" s="44"/>
      <c r="CR65" s="39">
        <f t="shared" ref="CR65:CR71" si="444">(CQ65/12*5*$D65*$G65*$H65*$K65*CR$9)+(CQ65/12*4*$E65*$G65*$I65*$K65*CR$10)+(CQ65/12*3*$F65*$G65*$I65*$K65*CR$10)</f>
        <v>0</v>
      </c>
      <c r="CS65" s="39"/>
      <c r="CT65" s="39">
        <f t="shared" ref="CT65:CT71" si="445">(CS65/12*5*$D65*$G65*$H65*$L65*CT$9)+(CS65/12*4*$E65*$G65*$I65*$L65*CT$10)+(CS65/12*3*$F65*$G65*$I65*$L65*CT$10)</f>
        <v>0</v>
      </c>
      <c r="CU65" s="39"/>
      <c r="CV65" s="39">
        <f t="shared" ref="CV65:CV71" si="446">(CU65/12*5*$D65*$G65*$H65*$L65*CV$9)+(CU65/12*4*$E65*$G65*$I65*$L65*CV$10)+(CU65/12*3*$F65*$G65*$I65*$L65*CV$10)</f>
        <v>0</v>
      </c>
      <c r="CW65" s="39"/>
      <c r="CX65" s="39">
        <f t="shared" ref="CX65:CX71" si="447">(CW65/12*5*$D65*$G65*$H65*$L65*CX$9)+(CW65/12*4*$E65*$G65*$I65*$L65*CX$10)+(CW65/12*3*$F65*$G65*$I65*$L65*CX$10)</f>
        <v>0</v>
      </c>
      <c r="CY65" s="39"/>
      <c r="CZ65" s="39">
        <f t="shared" ref="CZ65:CZ71" si="448">(CY65/12*5*$D65*$G65*$H65*$L65*CZ$9)+(CY65/12*4*$E65*$G65*$I65*$L65*CZ$10)+(CY65/12*3*$F65*$G65*$I65*$L65*CZ$10)</f>
        <v>0</v>
      </c>
      <c r="DA65" s="39"/>
      <c r="DB65" s="39">
        <f t="shared" ref="DB65:DB71" si="449">(DA65/12*5*$D65*$G65*$H65*$L65*DB$9)+(DA65/12*4*$E65*$G65*$I65*$L65*DB$10)+(DA65/12*3*$F65*$G65*$I65*$L65*DB$10)</f>
        <v>0</v>
      </c>
      <c r="DC65" s="39"/>
      <c r="DD65" s="39">
        <f t="shared" ref="DD65:DD71" si="450">(DC65/12*5*$D65*$G65*$H65*$K65*DD$9)+(DC65/12*4*$E65*$G65*$I65*$K65*DD$10)+(DC65/12*3*$F65*$G65*$I65*$K65*DD$10)</f>
        <v>0</v>
      </c>
      <c r="DE65" s="39"/>
      <c r="DF65" s="39">
        <f t="shared" ref="DF65:DF71" si="451">(DE65/12*5*$D65*$G65*$H65*$K65*DF$9)+(DE65/12*4*$E65*$G65*$I65*$K65*DF$10)+(DE65/12*3*$F65*$G65*$I65*$K65*DF$10)</f>
        <v>0</v>
      </c>
      <c r="DG65" s="39"/>
      <c r="DH65" s="39">
        <f t="shared" ref="DH65:DH71" si="452">(DG65/12*5*$D65*$G65*$H65*$L65*DH$9)+(DG65/12*4*$E65*$G65*$I65*$L65*DH$10)+(DG65/12*3*$F65*$G65*$I65*$L65*DH$10)</f>
        <v>0</v>
      </c>
      <c r="DI65" s="39"/>
      <c r="DJ65" s="39">
        <f t="shared" ref="DJ65:DJ71" si="453">(DI65/12*5*$D65*$G65*$H65*$L65*DJ$9)+(DI65/12*4*$E65*$G65*$I65*$L65*DJ$10)+(DI65/12*3*$F65*$G65*$I65*$L65*DJ$10)</f>
        <v>0</v>
      </c>
      <c r="DK65" s="39"/>
      <c r="DL65" s="39">
        <f t="shared" ref="DL65:DL71" si="454">(DK65/12*5*$D65*$G65*$H65*$M65*DL$9)+(DK65/12*4*$E65*$G65*$I65*$M65*DL$10)+(DK65/12*3*$F65*$G65*$I65*$M65*DL$10)</f>
        <v>0</v>
      </c>
      <c r="DM65" s="39"/>
      <c r="DN65" s="39">
        <f t="shared" si="292"/>
        <v>0</v>
      </c>
      <c r="DO65" s="39"/>
      <c r="DP65" s="39">
        <f t="shared" si="57"/>
        <v>0</v>
      </c>
      <c r="DQ65" s="39">
        <f t="shared" ref="DQ65:DR71" si="455">SUM(O65,Q65,S65,U65,W65,Y65,AA65,AC65,AE65,AG65,AI65,AK65,AM65,AO65,AQ65,AS65,AU65,AW65,AY65,BA65,BC65,BE65,BG65,BI65,BK65,BM65,BO65,BQ65,BS65,BU65,BW65,BY65,CA65,CC65,CE65,CG65,CI65,CK65,CM65,CO65,CQ65,CS65,CU65,CW65,CY65,DA65,DC65,DE65,DG65,DI65,DK65,DM65,DO65)</f>
        <v>127</v>
      </c>
      <c r="DR65" s="39">
        <f t="shared" si="455"/>
        <v>10672465.6143</v>
      </c>
    </row>
    <row r="66" spans="1:122" ht="15.75" customHeight="1" x14ac:dyDescent="0.25">
      <c r="A66" s="46"/>
      <c r="B66" s="47">
        <v>45</v>
      </c>
      <c r="C66" s="33" t="s">
        <v>197</v>
      </c>
      <c r="D66" s="34">
        <f t="shared" si="60"/>
        <v>19063</v>
      </c>
      <c r="E66" s="35">
        <v>18530</v>
      </c>
      <c r="F66" s="35">
        <v>18715</v>
      </c>
      <c r="G66" s="48">
        <v>5.33</v>
      </c>
      <c r="H66" s="37">
        <v>1</v>
      </c>
      <c r="I66" s="37">
        <v>1</v>
      </c>
      <c r="J66" s="38"/>
      <c r="K66" s="34">
        <v>1.4</v>
      </c>
      <c r="L66" s="34">
        <v>1.68</v>
      </c>
      <c r="M66" s="34">
        <v>2.23</v>
      </c>
      <c r="N66" s="34">
        <v>2.57</v>
      </c>
      <c r="O66" s="39">
        <v>0</v>
      </c>
      <c r="P66" s="39">
        <f t="shared" si="404"/>
        <v>0</v>
      </c>
      <c r="Q66" s="39">
        <v>0</v>
      </c>
      <c r="R66" s="39">
        <f t="shared" si="405"/>
        <v>0</v>
      </c>
      <c r="S66" s="39"/>
      <c r="T66" s="39">
        <f t="shared" si="406"/>
        <v>0</v>
      </c>
      <c r="U66" s="39"/>
      <c r="V66" s="39">
        <f t="shared" si="407"/>
        <v>0</v>
      </c>
      <c r="W66" s="39"/>
      <c r="X66" s="39">
        <f t="shared" si="408"/>
        <v>0</v>
      </c>
      <c r="Y66" s="39">
        <v>0</v>
      </c>
      <c r="Z66" s="39">
        <f t="shared" si="409"/>
        <v>0</v>
      </c>
      <c r="AA66" s="39"/>
      <c r="AB66" s="39">
        <f t="shared" si="410"/>
        <v>0</v>
      </c>
      <c r="AC66" s="39"/>
      <c r="AD66" s="39">
        <f t="shared" si="411"/>
        <v>0</v>
      </c>
      <c r="AE66" s="39">
        <v>13</v>
      </c>
      <c r="AF66" s="39">
        <f t="shared" si="412"/>
        <v>2279438.9041666668</v>
      </c>
      <c r="AG66" s="39">
        <v>2</v>
      </c>
      <c r="AH66" s="39">
        <f t="shared" si="413"/>
        <v>297932.35138333333</v>
      </c>
      <c r="AI66" s="39"/>
      <c r="AJ66" s="39">
        <f t="shared" si="414"/>
        <v>0</v>
      </c>
      <c r="AK66" s="39"/>
      <c r="AL66" s="39">
        <f t="shared" si="415"/>
        <v>0</v>
      </c>
      <c r="AM66" s="42">
        <v>0</v>
      </c>
      <c r="AN66" s="39">
        <f t="shared" si="416"/>
        <v>0</v>
      </c>
      <c r="AO66" s="43">
        <v>0</v>
      </c>
      <c r="AP66" s="39">
        <f t="shared" si="417"/>
        <v>0</v>
      </c>
      <c r="AQ66" s="39"/>
      <c r="AR66" s="39">
        <f t="shared" si="418"/>
        <v>0</v>
      </c>
      <c r="AS66" s="39">
        <v>1</v>
      </c>
      <c r="AT66" s="39">
        <f t="shared" si="419"/>
        <v>172187.485652</v>
      </c>
      <c r="AU66" s="39"/>
      <c r="AV66" s="39">
        <f t="shared" si="420"/>
        <v>0</v>
      </c>
      <c r="AW66" s="39"/>
      <c r="AX66" s="39">
        <f t="shared" si="421"/>
        <v>0</v>
      </c>
      <c r="AY66" s="39"/>
      <c r="AZ66" s="39">
        <f t="shared" si="422"/>
        <v>0</v>
      </c>
      <c r="BA66" s="39"/>
      <c r="BB66" s="39">
        <f t="shared" si="423"/>
        <v>0</v>
      </c>
      <c r="BC66" s="39"/>
      <c r="BD66" s="39">
        <f t="shared" si="424"/>
        <v>0</v>
      </c>
      <c r="BE66" s="39"/>
      <c r="BF66" s="39">
        <f t="shared" si="425"/>
        <v>0</v>
      </c>
      <c r="BG66" s="39"/>
      <c r="BH66" s="39">
        <f t="shared" si="426"/>
        <v>0</v>
      </c>
      <c r="BI66" s="39"/>
      <c r="BJ66" s="39">
        <f t="shared" si="427"/>
        <v>0</v>
      </c>
      <c r="BK66" s="39">
        <v>0</v>
      </c>
      <c r="BL66" s="39">
        <f t="shared" si="428"/>
        <v>0</v>
      </c>
      <c r="BM66" s="39"/>
      <c r="BN66" s="39">
        <f t="shared" si="429"/>
        <v>0</v>
      </c>
      <c r="BO66" s="49"/>
      <c r="BP66" s="39">
        <f t="shared" si="430"/>
        <v>0</v>
      </c>
      <c r="BQ66" s="39"/>
      <c r="BR66" s="39">
        <f t="shared" si="431"/>
        <v>0</v>
      </c>
      <c r="BS66" s="39"/>
      <c r="BT66" s="39">
        <f t="shared" si="432"/>
        <v>0</v>
      </c>
      <c r="BU66" s="39"/>
      <c r="BV66" s="39">
        <f t="shared" si="433"/>
        <v>0</v>
      </c>
      <c r="BW66" s="39"/>
      <c r="BX66" s="39">
        <f t="shared" si="434"/>
        <v>0</v>
      </c>
      <c r="BY66" s="39"/>
      <c r="BZ66" s="39">
        <f t="shared" si="435"/>
        <v>0</v>
      </c>
      <c r="CA66" s="39"/>
      <c r="CB66" s="39">
        <f t="shared" si="436"/>
        <v>0</v>
      </c>
      <c r="CC66" s="39"/>
      <c r="CD66" s="39">
        <f t="shared" si="437"/>
        <v>0</v>
      </c>
      <c r="CE66" s="39"/>
      <c r="CF66" s="39">
        <f t="shared" si="438"/>
        <v>0</v>
      </c>
      <c r="CG66" s="39"/>
      <c r="CH66" s="39">
        <f t="shared" si="439"/>
        <v>0</v>
      </c>
      <c r="CI66" s="39"/>
      <c r="CJ66" s="39">
        <f t="shared" si="440"/>
        <v>0</v>
      </c>
      <c r="CK66" s="39"/>
      <c r="CL66" s="39">
        <f t="shared" si="441"/>
        <v>0</v>
      </c>
      <c r="CM66" s="39"/>
      <c r="CN66" s="39">
        <f t="shared" si="442"/>
        <v>0</v>
      </c>
      <c r="CO66" s="39"/>
      <c r="CP66" s="39">
        <f t="shared" si="443"/>
        <v>0</v>
      </c>
      <c r="CQ66" s="44"/>
      <c r="CR66" s="39">
        <f t="shared" si="444"/>
        <v>0</v>
      </c>
      <c r="CS66" s="39"/>
      <c r="CT66" s="39">
        <f t="shared" si="445"/>
        <v>0</v>
      </c>
      <c r="CU66" s="39"/>
      <c r="CV66" s="39">
        <f t="shared" si="446"/>
        <v>0</v>
      </c>
      <c r="CW66" s="39"/>
      <c r="CX66" s="39">
        <f t="shared" si="447"/>
        <v>0</v>
      </c>
      <c r="CY66" s="39"/>
      <c r="CZ66" s="39">
        <f t="shared" si="448"/>
        <v>0</v>
      </c>
      <c r="DA66" s="39"/>
      <c r="DB66" s="39">
        <f t="shared" si="449"/>
        <v>0</v>
      </c>
      <c r="DC66" s="39"/>
      <c r="DD66" s="39">
        <f t="shared" si="450"/>
        <v>0</v>
      </c>
      <c r="DE66" s="39"/>
      <c r="DF66" s="39">
        <f t="shared" si="451"/>
        <v>0</v>
      </c>
      <c r="DG66" s="39"/>
      <c r="DH66" s="39">
        <f t="shared" si="452"/>
        <v>0</v>
      </c>
      <c r="DI66" s="39"/>
      <c r="DJ66" s="39">
        <f t="shared" si="453"/>
        <v>0</v>
      </c>
      <c r="DK66" s="39"/>
      <c r="DL66" s="39">
        <f t="shared" si="454"/>
        <v>0</v>
      </c>
      <c r="DM66" s="39"/>
      <c r="DN66" s="39">
        <f t="shared" si="292"/>
        <v>0</v>
      </c>
      <c r="DO66" s="39"/>
      <c r="DP66" s="39">
        <f t="shared" si="57"/>
        <v>0</v>
      </c>
      <c r="DQ66" s="39">
        <f t="shared" si="455"/>
        <v>16</v>
      </c>
      <c r="DR66" s="39">
        <f t="shared" si="455"/>
        <v>2749558.7412020001</v>
      </c>
    </row>
    <row r="67" spans="1:122" ht="15.75" customHeight="1" x14ac:dyDescent="0.25">
      <c r="A67" s="46"/>
      <c r="B67" s="47">
        <v>46</v>
      </c>
      <c r="C67" s="33" t="s">
        <v>198</v>
      </c>
      <c r="D67" s="34">
        <f t="shared" si="60"/>
        <v>19063</v>
      </c>
      <c r="E67" s="35">
        <v>18530</v>
      </c>
      <c r="F67" s="35">
        <v>18715</v>
      </c>
      <c r="G67" s="48">
        <v>0.77</v>
      </c>
      <c r="H67" s="37">
        <v>1</v>
      </c>
      <c r="I67" s="37">
        <v>1</v>
      </c>
      <c r="J67" s="38"/>
      <c r="K67" s="34">
        <v>1.4</v>
      </c>
      <c r="L67" s="34">
        <v>1.68</v>
      </c>
      <c r="M67" s="34">
        <v>2.23</v>
      </c>
      <c r="N67" s="34">
        <v>2.57</v>
      </c>
      <c r="O67" s="39">
        <v>0</v>
      </c>
      <c r="P67" s="39">
        <f t="shared" si="404"/>
        <v>0</v>
      </c>
      <c r="Q67" s="39">
        <v>0</v>
      </c>
      <c r="R67" s="39">
        <f t="shared" si="405"/>
        <v>0</v>
      </c>
      <c r="S67" s="39"/>
      <c r="T67" s="39">
        <f t="shared" si="406"/>
        <v>0</v>
      </c>
      <c r="U67" s="39"/>
      <c r="V67" s="39">
        <f t="shared" si="407"/>
        <v>0</v>
      </c>
      <c r="W67" s="39"/>
      <c r="X67" s="39">
        <f t="shared" si="408"/>
        <v>0</v>
      </c>
      <c r="Y67" s="39">
        <v>0</v>
      </c>
      <c r="Z67" s="39">
        <f t="shared" si="409"/>
        <v>0</v>
      </c>
      <c r="AA67" s="39"/>
      <c r="AB67" s="39">
        <f t="shared" si="410"/>
        <v>0</v>
      </c>
      <c r="AC67" s="39"/>
      <c r="AD67" s="39">
        <f t="shared" si="411"/>
        <v>0</v>
      </c>
      <c r="AE67" s="39">
        <v>0</v>
      </c>
      <c r="AF67" s="39">
        <f t="shared" si="412"/>
        <v>0</v>
      </c>
      <c r="AG67" s="39">
        <v>252</v>
      </c>
      <c r="AH67" s="39">
        <f t="shared" si="413"/>
        <v>5423151.3567000004</v>
      </c>
      <c r="AI67" s="39"/>
      <c r="AJ67" s="39">
        <f t="shared" si="414"/>
        <v>0</v>
      </c>
      <c r="AK67" s="45"/>
      <c r="AL67" s="39">
        <f t="shared" si="415"/>
        <v>0</v>
      </c>
      <c r="AM67" s="42">
        <v>0</v>
      </c>
      <c r="AN67" s="39">
        <f t="shared" si="416"/>
        <v>0</v>
      </c>
      <c r="AO67" s="43">
        <v>3</v>
      </c>
      <c r="AP67" s="39">
        <f t="shared" si="417"/>
        <v>74625.345564000003</v>
      </c>
      <c r="AQ67" s="39"/>
      <c r="AR67" s="39">
        <f t="shared" si="418"/>
        <v>0</v>
      </c>
      <c r="AS67" s="39">
        <v>115</v>
      </c>
      <c r="AT67" s="39">
        <f t="shared" si="419"/>
        <v>2860638.2466200003</v>
      </c>
      <c r="AU67" s="39"/>
      <c r="AV67" s="39">
        <f t="shared" si="420"/>
        <v>0</v>
      </c>
      <c r="AW67" s="39"/>
      <c r="AX67" s="39">
        <f t="shared" si="421"/>
        <v>0</v>
      </c>
      <c r="AY67" s="39"/>
      <c r="AZ67" s="39">
        <f t="shared" si="422"/>
        <v>0</v>
      </c>
      <c r="BA67" s="39">
        <v>3</v>
      </c>
      <c r="BB67" s="39">
        <f t="shared" si="423"/>
        <v>72587.809139999998</v>
      </c>
      <c r="BC67" s="39"/>
      <c r="BD67" s="39">
        <f t="shared" si="424"/>
        <v>0</v>
      </c>
      <c r="BE67" s="39"/>
      <c r="BF67" s="39">
        <f t="shared" si="425"/>
        <v>0</v>
      </c>
      <c r="BG67" s="39"/>
      <c r="BH67" s="39">
        <f t="shared" si="426"/>
        <v>0</v>
      </c>
      <c r="BI67" s="39"/>
      <c r="BJ67" s="39">
        <f t="shared" si="427"/>
        <v>0</v>
      </c>
      <c r="BK67" s="39">
        <v>2</v>
      </c>
      <c r="BL67" s="39">
        <f t="shared" si="428"/>
        <v>43332.007564999993</v>
      </c>
      <c r="BM67" s="39"/>
      <c r="BN67" s="39">
        <f t="shared" si="429"/>
        <v>0</v>
      </c>
      <c r="BO67" s="49"/>
      <c r="BP67" s="39">
        <f t="shared" si="430"/>
        <v>0</v>
      </c>
      <c r="BQ67" s="39"/>
      <c r="BR67" s="39">
        <f t="shared" si="431"/>
        <v>0</v>
      </c>
      <c r="BS67" s="39"/>
      <c r="BT67" s="39">
        <f t="shared" si="432"/>
        <v>0</v>
      </c>
      <c r="BU67" s="39"/>
      <c r="BV67" s="39">
        <f t="shared" si="433"/>
        <v>0</v>
      </c>
      <c r="BW67" s="39"/>
      <c r="BX67" s="39">
        <f t="shared" si="434"/>
        <v>0</v>
      </c>
      <c r="BY67" s="39"/>
      <c r="BZ67" s="39">
        <f t="shared" si="435"/>
        <v>0</v>
      </c>
      <c r="CA67" s="39"/>
      <c r="CB67" s="39">
        <f t="shared" si="436"/>
        <v>0</v>
      </c>
      <c r="CC67" s="39"/>
      <c r="CD67" s="39">
        <f t="shared" si="437"/>
        <v>0</v>
      </c>
      <c r="CE67" s="39"/>
      <c r="CF67" s="39">
        <f t="shared" si="438"/>
        <v>0</v>
      </c>
      <c r="CG67" s="39"/>
      <c r="CH67" s="39">
        <f t="shared" si="439"/>
        <v>0</v>
      </c>
      <c r="CI67" s="39"/>
      <c r="CJ67" s="39">
        <f t="shared" si="440"/>
        <v>0</v>
      </c>
      <c r="CK67" s="39">
        <v>32</v>
      </c>
      <c r="CL67" s="39">
        <f t="shared" si="441"/>
        <v>645224.97013333323</v>
      </c>
      <c r="CM67" s="39">
        <v>22</v>
      </c>
      <c r="CN67" s="39">
        <f t="shared" si="442"/>
        <v>542505.50400199997</v>
      </c>
      <c r="CO67" s="39">
        <v>11</v>
      </c>
      <c r="CP67" s="39">
        <f t="shared" si="443"/>
        <v>311836.33011299995</v>
      </c>
      <c r="CQ67" s="44">
        <v>15</v>
      </c>
      <c r="CR67" s="39">
        <f t="shared" si="444"/>
        <v>343485.02649999992</v>
      </c>
      <c r="CS67" s="39">
        <v>34</v>
      </c>
      <c r="CT67" s="39">
        <f t="shared" si="445"/>
        <v>942058.21925600013</v>
      </c>
      <c r="CU67" s="39"/>
      <c r="CV67" s="39">
        <f t="shared" si="446"/>
        <v>0</v>
      </c>
      <c r="CW67" s="39">
        <v>24</v>
      </c>
      <c r="CX67" s="39">
        <f t="shared" si="447"/>
        <v>666215.26725599996</v>
      </c>
      <c r="CY67" s="39">
        <v>15</v>
      </c>
      <c r="CZ67" s="39">
        <f t="shared" si="448"/>
        <v>415613.92025999993</v>
      </c>
      <c r="DA67" s="39">
        <v>16</v>
      </c>
      <c r="DB67" s="39">
        <f t="shared" si="449"/>
        <v>444143.51150399994</v>
      </c>
      <c r="DC67" s="39">
        <v>8</v>
      </c>
      <c r="DD67" s="39">
        <f t="shared" si="450"/>
        <v>183192.01413333329</v>
      </c>
      <c r="DE67" s="39">
        <v>17</v>
      </c>
      <c r="DF67" s="39">
        <f t="shared" si="451"/>
        <v>400879.58538833336</v>
      </c>
      <c r="DG67" s="39"/>
      <c r="DH67" s="39">
        <f t="shared" si="452"/>
        <v>0</v>
      </c>
      <c r="DI67" s="39">
        <v>8</v>
      </c>
      <c r="DJ67" s="39">
        <f t="shared" si="453"/>
        <v>238380.20975999997</v>
      </c>
      <c r="DK67" s="39">
        <v>2</v>
      </c>
      <c r="DL67" s="39">
        <f t="shared" si="454"/>
        <v>81560.31826249999</v>
      </c>
      <c r="DM67" s="39">
        <v>8</v>
      </c>
      <c r="DN67" s="39">
        <f t="shared" si="292"/>
        <v>352635.16467666661</v>
      </c>
      <c r="DO67" s="39"/>
      <c r="DP67" s="39">
        <f t="shared" si="57"/>
        <v>0</v>
      </c>
      <c r="DQ67" s="39">
        <f t="shared" si="455"/>
        <v>587</v>
      </c>
      <c r="DR67" s="39">
        <f t="shared" si="455"/>
        <v>14042064.806834163</v>
      </c>
    </row>
    <row r="68" spans="1:122" ht="15.75" customHeight="1" x14ac:dyDescent="0.25">
      <c r="A68" s="46"/>
      <c r="B68" s="47">
        <v>47</v>
      </c>
      <c r="C68" s="33" t="s">
        <v>199</v>
      </c>
      <c r="D68" s="34">
        <f t="shared" si="60"/>
        <v>19063</v>
      </c>
      <c r="E68" s="35">
        <v>18530</v>
      </c>
      <c r="F68" s="35">
        <v>18715</v>
      </c>
      <c r="G68" s="48">
        <v>0.97</v>
      </c>
      <c r="H68" s="37">
        <v>1</v>
      </c>
      <c r="I68" s="37">
        <v>1</v>
      </c>
      <c r="J68" s="38"/>
      <c r="K68" s="34">
        <v>1.4</v>
      </c>
      <c r="L68" s="34">
        <v>1.68</v>
      </c>
      <c r="M68" s="34">
        <v>2.23</v>
      </c>
      <c r="N68" s="34">
        <v>2.57</v>
      </c>
      <c r="O68" s="39">
        <v>0</v>
      </c>
      <c r="P68" s="39">
        <f t="shared" si="404"/>
        <v>0</v>
      </c>
      <c r="Q68" s="39">
        <v>0</v>
      </c>
      <c r="R68" s="39">
        <f t="shared" si="405"/>
        <v>0</v>
      </c>
      <c r="S68" s="39"/>
      <c r="T68" s="39">
        <f t="shared" si="406"/>
        <v>0</v>
      </c>
      <c r="U68" s="39"/>
      <c r="V68" s="39">
        <f t="shared" si="407"/>
        <v>0</v>
      </c>
      <c r="W68" s="39"/>
      <c r="X68" s="39">
        <f t="shared" si="408"/>
        <v>0</v>
      </c>
      <c r="Y68" s="39">
        <v>0</v>
      </c>
      <c r="Z68" s="39">
        <f t="shared" si="409"/>
        <v>0</v>
      </c>
      <c r="AA68" s="39"/>
      <c r="AB68" s="39">
        <f t="shared" si="410"/>
        <v>0</v>
      </c>
      <c r="AC68" s="39"/>
      <c r="AD68" s="39">
        <f t="shared" si="411"/>
        <v>0</v>
      </c>
      <c r="AE68" s="39">
        <v>0</v>
      </c>
      <c r="AF68" s="39">
        <f t="shared" si="412"/>
        <v>0</v>
      </c>
      <c r="AG68" s="39">
        <v>5</v>
      </c>
      <c r="AH68" s="39">
        <f t="shared" si="413"/>
        <v>135550.83529166668</v>
      </c>
      <c r="AI68" s="39"/>
      <c r="AJ68" s="39">
        <f t="shared" si="414"/>
        <v>0</v>
      </c>
      <c r="AK68" s="39"/>
      <c r="AL68" s="39">
        <f t="shared" si="415"/>
        <v>0</v>
      </c>
      <c r="AM68" s="42">
        <v>0</v>
      </c>
      <c r="AN68" s="39">
        <f t="shared" si="416"/>
        <v>0</v>
      </c>
      <c r="AO68" s="43">
        <v>0</v>
      </c>
      <c r="AP68" s="39">
        <f t="shared" si="417"/>
        <v>0</v>
      </c>
      <c r="AQ68" s="39"/>
      <c r="AR68" s="39">
        <f t="shared" si="418"/>
        <v>0</v>
      </c>
      <c r="AS68" s="39"/>
      <c r="AT68" s="39">
        <f t="shared" si="419"/>
        <v>0</v>
      </c>
      <c r="AU68" s="39"/>
      <c r="AV68" s="39">
        <f t="shared" si="420"/>
        <v>0</v>
      </c>
      <c r="AW68" s="39"/>
      <c r="AX68" s="39">
        <f t="shared" si="421"/>
        <v>0</v>
      </c>
      <c r="AY68" s="39"/>
      <c r="AZ68" s="39">
        <f t="shared" si="422"/>
        <v>0</v>
      </c>
      <c r="BA68" s="39"/>
      <c r="BB68" s="39">
        <f t="shared" si="423"/>
        <v>0</v>
      </c>
      <c r="BC68" s="39"/>
      <c r="BD68" s="39">
        <f t="shared" si="424"/>
        <v>0</v>
      </c>
      <c r="BE68" s="39"/>
      <c r="BF68" s="39">
        <f t="shared" si="425"/>
        <v>0</v>
      </c>
      <c r="BG68" s="39"/>
      <c r="BH68" s="39">
        <f t="shared" si="426"/>
        <v>0</v>
      </c>
      <c r="BI68" s="39"/>
      <c r="BJ68" s="39">
        <f t="shared" si="427"/>
        <v>0</v>
      </c>
      <c r="BK68" s="39">
        <v>0</v>
      </c>
      <c r="BL68" s="39">
        <f t="shared" si="428"/>
        <v>0</v>
      </c>
      <c r="BM68" s="39"/>
      <c r="BN68" s="39">
        <f t="shared" si="429"/>
        <v>0</v>
      </c>
      <c r="BO68" s="49"/>
      <c r="BP68" s="39">
        <f t="shared" si="430"/>
        <v>0</v>
      </c>
      <c r="BQ68" s="39"/>
      <c r="BR68" s="39">
        <f t="shared" si="431"/>
        <v>0</v>
      </c>
      <c r="BS68" s="39"/>
      <c r="BT68" s="39">
        <f t="shared" si="432"/>
        <v>0</v>
      </c>
      <c r="BU68" s="39"/>
      <c r="BV68" s="39">
        <f t="shared" si="433"/>
        <v>0</v>
      </c>
      <c r="BW68" s="39"/>
      <c r="BX68" s="39">
        <f t="shared" si="434"/>
        <v>0</v>
      </c>
      <c r="BY68" s="39"/>
      <c r="BZ68" s="39">
        <f t="shared" si="435"/>
        <v>0</v>
      </c>
      <c r="CA68" s="39"/>
      <c r="CB68" s="39">
        <f t="shared" si="436"/>
        <v>0</v>
      </c>
      <c r="CC68" s="39"/>
      <c r="CD68" s="39">
        <f t="shared" si="437"/>
        <v>0</v>
      </c>
      <c r="CE68" s="39"/>
      <c r="CF68" s="39">
        <f t="shared" si="438"/>
        <v>0</v>
      </c>
      <c r="CG68" s="39"/>
      <c r="CH68" s="39">
        <f t="shared" si="439"/>
        <v>0</v>
      </c>
      <c r="CI68" s="39"/>
      <c r="CJ68" s="39">
        <f t="shared" si="440"/>
        <v>0</v>
      </c>
      <c r="CK68" s="39"/>
      <c r="CL68" s="39">
        <f t="shared" si="441"/>
        <v>0</v>
      </c>
      <c r="CM68" s="39"/>
      <c r="CN68" s="39">
        <f t="shared" si="442"/>
        <v>0</v>
      </c>
      <c r="CO68" s="39"/>
      <c r="CP68" s="39">
        <f t="shared" si="443"/>
        <v>0</v>
      </c>
      <c r="CQ68" s="44"/>
      <c r="CR68" s="39">
        <f t="shared" si="444"/>
        <v>0</v>
      </c>
      <c r="CS68" s="39"/>
      <c r="CT68" s="39">
        <f t="shared" si="445"/>
        <v>0</v>
      </c>
      <c r="CU68" s="39"/>
      <c r="CV68" s="39">
        <f t="shared" si="446"/>
        <v>0</v>
      </c>
      <c r="CW68" s="39"/>
      <c r="CX68" s="39">
        <f t="shared" si="447"/>
        <v>0</v>
      </c>
      <c r="CY68" s="39"/>
      <c r="CZ68" s="39">
        <f t="shared" si="448"/>
        <v>0</v>
      </c>
      <c r="DA68" s="39"/>
      <c r="DB68" s="39">
        <f t="shared" si="449"/>
        <v>0</v>
      </c>
      <c r="DC68" s="39"/>
      <c r="DD68" s="39">
        <f t="shared" si="450"/>
        <v>0</v>
      </c>
      <c r="DE68" s="39"/>
      <c r="DF68" s="39">
        <f t="shared" si="451"/>
        <v>0</v>
      </c>
      <c r="DG68" s="39"/>
      <c r="DH68" s="39">
        <f t="shared" si="452"/>
        <v>0</v>
      </c>
      <c r="DI68" s="39"/>
      <c r="DJ68" s="39">
        <f t="shared" si="453"/>
        <v>0</v>
      </c>
      <c r="DK68" s="39"/>
      <c r="DL68" s="39">
        <f t="shared" si="454"/>
        <v>0</v>
      </c>
      <c r="DM68" s="39"/>
      <c r="DN68" s="39">
        <f t="shared" si="292"/>
        <v>0</v>
      </c>
      <c r="DO68" s="39"/>
      <c r="DP68" s="39">
        <f t="shared" si="57"/>
        <v>0</v>
      </c>
      <c r="DQ68" s="39">
        <f t="shared" si="455"/>
        <v>5</v>
      </c>
      <c r="DR68" s="39">
        <f t="shared" si="455"/>
        <v>135550.83529166668</v>
      </c>
    </row>
    <row r="69" spans="1:122" ht="36" customHeight="1" x14ac:dyDescent="0.25">
      <c r="A69" s="46"/>
      <c r="B69" s="47">
        <v>48</v>
      </c>
      <c r="C69" s="33" t="s">
        <v>200</v>
      </c>
      <c r="D69" s="34">
        <f t="shared" si="60"/>
        <v>19063</v>
      </c>
      <c r="E69" s="35">
        <v>18530</v>
      </c>
      <c r="F69" s="35">
        <v>18715</v>
      </c>
      <c r="G69" s="48">
        <v>0.88</v>
      </c>
      <c r="H69" s="37">
        <v>1</v>
      </c>
      <c r="I69" s="37">
        <v>1</v>
      </c>
      <c r="J69" s="38"/>
      <c r="K69" s="34">
        <v>1.4</v>
      </c>
      <c r="L69" s="34">
        <v>1.68</v>
      </c>
      <c r="M69" s="34">
        <v>2.23</v>
      </c>
      <c r="N69" s="34">
        <v>2.57</v>
      </c>
      <c r="O69" s="39">
        <v>0</v>
      </c>
      <c r="P69" s="39">
        <f t="shared" si="404"/>
        <v>0</v>
      </c>
      <c r="Q69" s="39">
        <v>0</v>
      </c>
      <c r="R69" s="39">
        <f t="shared" si="405"/>
        <v>0</v>
      </c>
      <c r="S69" s="39"/>
      <c r="T69" s="39">
        <f t="shared" si="406"/>
        <v>0</v>
      </c>
      <c r="U69" s="39"/>
      <c r="V69" s="39">
        <f t="shared" si="407"/>
        <v>0</v>
      </c>
      <c r="W69" s="39"/>
      <c r="X69" s="39">
        <f t="shared" si="408"/>
        <v>0</v>
      </c>
      <c r="Y69" s="39">
        <v>0</v>
      </c>
      <c r="Z69" s="39">
        <f t="shared" si="409"/>
        <v>0</v>
      </c>
      <c r="AA69" s="39"/>
      <c r="AB69" s="39">
        <f t="shared" si="410"/>
        <v>0</v>
      </c>
      <c r="AC69" s="39"/>
      <c r="AD69" s="39">
        <f t="shared" si="411"/>
        <v>0</v>
      </c>
      <c r="AE69" s="39">
        <v>0</v>
      </c>
      <c r="AF69" s="39">
        <f t="shared" si="412"/>
        <v>0</v>
      </c>
      <c r="AG69" s="39">
        <v>363</v>
      </c>
      <c r="AH69" s="39">
        <f t="shared" si="413"/>
        <v>8927909.0362</v>
      </c>
      <c r="AI69" s="39"/>
      <c r="AJ69" s="39">
        <f t="shared" si="414"/>
        <v>0</v>
      </c>
      <c r="AK69" s="45"/>
      <c r="AL69" s="39">
        <f t="shared" si="415"/>
        <v>0</v>
      </c>
      <c r="AM69" s="42">
        <v>0</v>
      </c>
      <c r="AN69" s="39">
        <f t="shared" si="416"/>
        <v>0</v>
      </c>
      <c r="AO69" s="43">
        <v>0</v>
      </c>
      <c r="AP69" s="39">
        <f t="shared" si="417"/>
        <v>0</v>
      </c>
      <c r="AQ69" s="39"/>
      <c r="AR69" s="39">
        <f t="shared" si="418"/>
        <v>0</v>
      </c>
      <c r="AS69" s="39">
        <v>155</v>
      </c>
      <c r="AT69" s="39">
        <f t="shared" si="419"/>
        <v>4406448.9761600001</v>
      </c>
      <c r="AU69" s="39"/>
      <c r="AV69" s="39">
        <f t="shared" si="420"/>
        <v>0</v>
      </c>
      <c r="AW69" s="39"/>
      <c r="AX69" s="39">
        <f t="shared" si="421"/>
        <v>0</v>
      </c>
      <c r="AY69" s="39"/>
      <c r="AZ69" s="39">
        <f t="shared" si="422"/>
        <v>0</v>
      </c>
      <c r="BA69" s="39"/>
      <c r="BB69" s="39">
        <f t="shared" si="423"/>
        <v>0</v>
      </c>
      <c r="BC69" s="39"/>
      <c r="BD69" s="39">
        <f t="shared" si="424"/>
        <v>0</v>
      </c>
      <c r="BE69" s="39"/>
      <c r="BF69" s="39">
        <f t="shared" si="425"/>
        <v>0</v>
      </c>
      <c r="BG69" s="39"/>
      <c r="BH69" s="39">
        <f t="shared" si="426"/>
        <v>0</v>
      </c>
      <c r="BI69" s="39"/>
      <c r="BJ69" s="39">
        <f t="shared" si="427"/>
        <v>0</v>
      </c>
      <c r="BK69" s="39">
        <v>0</v>
      </c>
      <c r="BL69" s="39">
        <f t="shared" si="428"/>
        <v>0</v>
      </c>
      <c r="BM69" s="39"/>
      <c r="BN69" s="39">
        <f t="shared" si="429"/>
        <v>0</v>
      </c>
      <c r="BO69" s="49"/>
      <c r="BP69" s="39">
        <f t="shared" si="430"/>
        <v>0</v>
      </c>
      <c r="BQ69" s="39"/>
      <c r="BR69" s="39">
        <f t="shared" si="431"/>
        <v>0</v>
      </c>
      <c r="BS69" s="39"/>
      <c r="BT69" s="39">
        <f t="shared" si="432"/>
        <v>0</v>
      </c>
      <c r="BU69" s="39"/>
      <c r="BV69" s="39">
        <f t="shared" si="433"/>
        <v>0</v>
      </c>
      <c r="BW69" s="39"/>
      <c r="BX69" s="39">
        <f t="shared" si="434"/>
        <v>0</v>
      </c>
      <c r="BY69" s="39"/>
      <c r="BZ69" s="39">
        <f t="shared" si="435"/>
        <v>0</v>
      </c>
      <c r="CA69" s="39"/>
      <c r="CB69" s="39">
        <f t="shared" si="436"/>
        <v>0</v>
      </c>
      <c r="CC69" s="39"/>
      <c r="CD69" s="39">
        <f t="shared" si="437"/>
        <v>0</v>
      </c>
      <c r="CE69" s="39"/>
      <c r="CF69" s="39">
        <f t="shared" si="438"/>
        <v>0</v>
      </c>
      <c r="CG69" s="39"/>
      <c r="CH69" s="39">
        <f t="shared" si="439"/>
        <v>0</v>
      </c>
      <c r="CI69" s="39"/>
      <c r="CJ69" s="39">
        <f t="shared" si="440"/>
        <v>0</v>
      </c>
      <c r="CK69" s="39"/>
      <c r="CL69" s="39">
        <f t="shared" si="441"/>
        <v>0</v>
      </c>
      <c r="CM69" s="39">
        <v>35</v>
      </c>
      <c r="CN69" s="39">
        <f t="shared" si="442"/>
        <v>986373.64363999991</v>
      </c>
      <c r="CO69" s="39">
        <v>9</v>
      </c>
      <c r="CP69" s="39">
        <f t="shared" si="443"/>
        <v>291587.21776799997</v>
      </c>
      <c r="CQ69" s="44"/>
      <c r="CR69" s="39">
        <f t="shared" si="444"/>
        <v>0</v>
      </c>
      <c r="CS69" s="39"/>
      <c r="CT69" s="39">
        <f t="shared" si="445"/>
        <v>0</v>
      </c>
      <c r="CU69" s="39"/>
      <c r="CV69" s="39">
        <f t="shared" si="446"/>
        <v>0</v>
      </c>
      <c r="CW69" s="39">
        <v>4</v>
      </c>
      <c r="CX69" s="39">
        <f t="shared" si="447"/>
        <v>126898.14614399998</v>
      </c>
      <c r="CY69" s="39">
        <v>2</v>
      </c>
      <c r="CZ69" s="39">
        <f t="shared" si="448"/>
        <v>63331.644992000001</v>
      </c>
      <c r="DA69" s="39">
        <v>3</v>
      </c>
      <c r="DB69" s="39">
        <f t="shared" si="449"/>
        <v>95173.609607999999</v>
      </c>
      <c r="DC69" s="39">
        <v>1</v>
      </c>
      <c r="DD69" s="39">
        <f t="shared" si="450"/>
        <v>26170.287733333327</v>
      </c>
      <c r="DE69" s="39">
        <v>2</v>
      </c>
      <c r="DF69" s="39">
        <f t="shared" si="451"/>
        <v>53899.776186666655</v>
      </c>
      <c r="DG69" s="39"/>
      <c r="DH69" s="39">
        <f t="shared" si="452"/>
        <v>0</v>
      </c>
      <c r="DI69" s="39">
        <v>3</v>
      </c>
      <c r="DJ69" s="39">
        <f t="shared" si="453"/>
        <v>102162.94703999998</v>
      </c>
      <c r="DK69" s="39"/>
      <c r="DL69" s="39">
        <f t="shared" si="454"/>
        <v>0</v>
      </c>
      <c r="DM69" s="39"/>
      <c r="DN69" s="39">
        <f t="shared" si="292"/>
        <v>0</v>
      </c>
      <c r="DO69" s="39"/>
      <c r="DP69" s="39">
        <f t="shared" si="57"/>
        <v>0</v>
      </c>
      <c r="DQ69" s="39">
        <f t="shared" si="455"/>
        <v>577</v>
      </c>
      <c r="DR69" s="39">
        <f t="shared" si="455"/>
        <v>15079955.285472</v>
      </c>
    </row>
    <row r="70" spans="1:122" ht="36" customHeight="1" x14ac:dyDescent="0.25">
      <c r="A70" s="46"/>
      <c r="B70" s="47">
        <v>49</v>
      </c>
      <c r="C70" s="33" t="s">
        <v>201</v>
      </c>
      <c r="D70" s="34">
        <f t="shared" si="60"/>
        <v>19063</v>
      </c>
      <c r="E70" s="35">
        <v>18530</v>
      </c>
      <c r="F70" s="35">
        <v>18715</v>
      </c>
      <c r="G70" s="48">
        <v>1.05</v>
      </c>
      <c r="H70" s="37">
        <v>1</v>
      </c>
      <c r="I70" s="37">
        <v>1</v>
      </c>
      <c r="J70" s="38"/>
      <c r="K70" s="34">
        <v>1.4</v>
      </c>
      <c r="L70" s="34">
        <v>1.68</v>
      </c>
      <c r="M70" s="34">
        <v>2.23</v>
      </c>
      <c r="N70" s="34">
        <v>2.57</v>
      </c>
      <c r="O70" s="39">
        <v>0</v>
      </c>
      <c r="P70" s="39">
        <f t="shared" si="404"/>
        <v>0</v>
      </c>
      <c r="Q70" s="39">
        <v>0</v>
      </c>
      <c r="R70" s="39">
        <f t="shared" si="405"/>
        <v>0</v>
      </c>
      <c r="S70" s="39"/>
      <c r="T70" s="39">
        <f t="shared" si="406"/>
        <v>0</v>
      </c>
      <c r="U70" s="39"/>
      <c r="V70" s="39">
        <f t="shared" si="407"/>
        <v>0</v>
      </c>
      <c r="W70" s="39"/>
      <c r="X70" s="39">
        <f t="shared" si="408"/>
        <v>0</v>
      </c>
      <c r="Y70" s="39">
        <v>0</v>
      </c>
      <c r="Z70" s="39">
        <f t="shared" si="409"/>
        <v>0</v>
      </c>
      <c r="AA70" s="39"/>
      <c r="AB70" s="39">
        <f t="shared" si="410"/>
        <v>0</v>
      </c>
      <c r="AC70" s="39"/>
      <c r="AD70" s="39">
        <f t="shared" si="411"/>
        <v>0</v>
      </c>
      <c r="AE70" s="39">
        <v>0</v>
      </c>
      <c r="AF70" s="39">
        <f t="shared" si="412"/>
        <v>0</v>
      </c>
      <c r="AG70" s="39">
        <v>6</v>
      </c>
      <c r="AH70" s="39">
        <f t="shared" si="413"/>
        <v>176076.34275000001</v>
      </c>
      <c r="AI70" s="39"/>
      <c r="AJ70" s="39">
        <f t="shared" si="414"/>
        <v>0</v>
      </c>
      <c r="AK70" s="39"/>
      <c r="AL70" s="39">
        <f t="shared" si="415"/>
        <v>0</v>
      </c>
      <c r="AM70" s="42">
        <v>0</v>
      </c>
      <c r="AN70" s="39">
        <f t="shared" si="416"/>
        <v>0</v>
      </c>
      <c r="AO70" s="43">
        <v>0</v>
      </c>
      <c r="AP70" s="39">
        <f t="shared" si="417"/>
        <v>0</v>
      </c>
      <c r="AQ70" s="39"/>
      <c r="AR70" s="39">
        <f t="shared" si="418"/>
        <v>0</v>
      </c>
      <c r="AS70" s="39"/>
      <c r="AT70" s="39">
        <f t="shared" si="419"/>
        <v>0</v>
      </c>
      <c r="AU70" s="39"/>
      <c r="AV70" s="39">
        <f t="shared" si="420"/>
        <v>0</v>
      </c>
      <c r="AW70" s="39"/>
      <c r="AX70" s="39">
        <f t="shared" si="421"/>
        <v>0</v>
      </c>
      <c r="AY70" s="39"/>
      <c r="AZ70" s="39">
        <f t="shared" si="422"/>
        <v>0</v>
      </c>
      <c r="BA70" s="39"/>
      <c r="BB70" s="39">
        <f t="shared" si="423"/>
        <v>0</v>
      </c>
      <c r="BC70" s="39"/>
      <c r="BD70" s="39">
        <f t="shared" si="424"/>
        <v>0</v>
      </c>
      <c r="BE70" s="39"/>
      <c r="BF70" s="39">
        <f t="shared" si="425"/>
        <v>0</v>
      </c>
      <c r="BG70" s="39"/>
      <c r="BH70" s="39">
        <f t="shared" si="426"/>
        <v>0</v>
      </c>
      <c r="BI70" s="39"/>
      <c r="BJ70" s="39">
        <f t="shared" si="427"/>
        <v>0</v>
      </c>
      <c r="BK70" s="39">
        <v>0</v>
      </c>
      <c r="BL70" s="39">
        <f t="shared" si="428"/>
        <v>0</v>
      </c>
      <c r="BM70" s="39"/>
      <c r="BN70" s="39">
        <f t="shared" si="429"/>
        <v>0</v>
      </c>
      <c r="BO70" s="49"/>
      <c r="BP70" s="39">
        <f t="shared" si="430"/>
        <v>0</v>
      </c>
      <c r="BQ70" s="39"/>
      <c r="BR70" s="39">
        <f t="shared" si="431"/>
        <v>0</v>
      </c>
      <c r="BS70" s="39"/>
      <c r="BT70" s="39">
        <f t="shared" si="432"/>
        <v>0</v>
      </c>
      <c r="BU70" s="39"/>
      <c r="BV70" s="39">
        <f t="shared" si="433"/>
        <v>0</v>
      </c>
      <c r="BW70" s="39"/>
      <c r="BX70" s="39">
        <f t="shared" si="434"/>
        <v>0</v>
      </c>
      <c r="BY70" s="39"/>
      <c r="BZ70" s="39">
        <f t="shared" si="435"/>
        <v>0</v>
      </c>
      <c r="CA70" s="39"/>
      <c r="CB70" s="39">
        <f t="shared" si="436"/>
        <v>0</v>
      </c>
      <c r="CC70" s="39"/>
      <c r="CD70" s="39">
        <f t="shared" si="437"/>
        <v>0</v>
      </c>
      <c r="CE70" s="39"/>
      <c r="CF70" s="39">
        <f t="shared" si="438"/>
        <v>0</v>
      </c>
      <c r="CG70" s="39"/>
      <c r="CH70" s="39">
        <f t="shared" si="439"/>
        <v>0</v>
      </c>
      <c r="CI70" s="39"/>
      <c r="CJ70" s="39">
        <f t="shared" si="440"/>
        <v>0</v>
      </c>
      <c r="CK70" s="39"/>
      <c r="CL70" s="39">
        <f t="shared" si="441"/>
        <v>0</v>
      </c>
      <c r="CM70" s="39"/>
      <c r="CN70" s="39">
        <f t="shared" si="442"/>
        <v>0</v>
      </c>
      <c r="CO70" s="39"/>
      <c r="CP70" s="39">
        <f t="shared" si="443"/>
        <v>0</v>
      </c>
      <c r="CQ70" s="44"/>
      <c r="CR70" s="39">
        <f t="shared" si="444"/>
        <v>0</v>
      </c>
      <c r="CS70" s="39"/>
      <c r="CT70" s="39">
        <f t="shared" si="445"/>
        <v>0</v>
      </c>
      <c r="CU70" s="39"/>
      <c r="CV70" s="39">
        <f t="shared" si="446"/>
        <v>0</v>
      </c>
      <c r="CW70" s="39"/>
      <c r="CX70" s="39">
        <f t="shared" si="447"/>
        <v>0</v>
      </c>
      <c r="CY70" s="39"/>
      <c r="CZ70" s="39">
        <f t="shared" si="448"/>
        <v>0</v>
      </c>
      <c r="DA70" s="39"/>
      <c r="DB70" s="39">
        <f t="shared" si="449"/>
        <v>0</v>
      </c>
      <c r="DC70" s="39"/>
      <c r="DD70" s="39">
        <f t="shared" si="450"/>
        <v>0</v>
      </c>
      <c r="DE70" s="39"/>
      <c r="DF70" s="39">
        <f t="shared" si="451"/>
        <v>0</v>
      </c>
      <c r="DG70" s="39"/>
      <c r="DH70" s="39">
        <f t="shared" si="452"/>
        <v>0</v>
      </c>
      <c r="DI70" s="39"/>
      <c r="DJ70" s="39">
        <f t="shared" si="453"/>
        <v>0</v>
      </c>
      <c r="DK70" s="39"/>
      <c r="DL70" s="39">
        <f t="shared" si="454"/>
        <v>0</v>
      </c>
      <c r="DM70" s="39"/>
      <c r="DN70" s="39">
        <f t="shared" si="292"/>
        <v>0</v>
      </c>
      <c r="DO70" s="39"/>
      <c r="DP70" s="39">
        <f t="shared" si="57"/>
        <v>0</v>
      </c>
      <c r="DQ70" s="39">
        <f t="shared" si="455"/>
        <v>6</v>
      </c>
      <c r="DR70" s="39">
        <f t="shared" si="455"/>
        <v>176076.34275000001</v>
      </c>
    </row>
    <row r="71" spans="1:122" ht="22.5" customHeight="1" x14ac:dyDescent="0.25">
      <c r="A71" s="46"/>
      <c r="B71" s="47">
        <v>50</v>
      </c>
      <c r="C71" s="33" t="s">
        <v>202</v>
      </c>
      <c r="D71" s="34">
        <f t="shared" si="60"/>
        <v>19063</v>
      </c>
      <c r="E71" s="35">
        <v>18530</v>
      </c>
      <c r="F71" s="35">
        <v>18715</v>
      </c>
      <c r="G71" s="48">
        <v>1.25</v>
      </c>
      <c r="H71" s="37">
        <v>1</v>
      </c>
      <c r="I71" s="37">
        <v>1</v>
      </c>
      <c r="J71" s="38"/>
      <c r="K71" s="34">
        <v>1.4</v>
      </c>
      <c r="L71" s="34">
        <v>1.68</v>
      </c>
      <c r="M71" s="34">
        <v>2.23</v>
      </c>
      <c r="N71" s="34">
        <v>2.57</v>
      </c>
      <c r="O71" s="39">
        <v>0</v>
      </c>
      <c r="P71" s="39">
        <f t="shared" si="404"/>
        <v>0</v>
      </c>
      <c r="Q71" s="39">
        <v>0</v>
      </c>
      <c r="R71" s="39">
        <f t="shared" si="405"/>
        <v>0</v>
      </c>
      <c r="S71" s="39"/>
      <c r="T71" s="39">
        <f t="shared" si="406"/>
        <v>0</v>
      </c>
      <c r="U71" s="39"/>
      <c r="V71" s="39">
        <f t="shared" si="407"/>
        <v>0</v>
      </c>
      <c r="W71" s="39"/>
      <c r="X71" s="39">
        <f t="shared" si="408"/>
        <v>0</v>
      </c>
      <c r="Y71" s="39">
        <v>0</v>
      </c>
      <c r="Z71" s="39">
        <f t="shared" si="409"/>
        <v>0</v>
      </c>
      <c r="AA71" s="39"/>
      <c r="AB71" s="39">
        <f t="shared" si="410"/>
        <v>0</v>
      </c>
      <c r="AC71" s="39"/>
      <c r="AD71" s="39">
        <f t="shared" si="411"/>
        <v>0</v>
      </c>
      <c r="AE71" s="39">
        <v>0</v>
      </c>
      <c r="AF71" s="39">
        <f t="shared" si="412"/>
        <v>0</v>
      </c>
      <c r="AG71" s="39">
        <v>0</v>
      </c>
      <c r="AH71" s="39">
        <f t="shared" si="413"/>
        <v>0</v>
      </c>
      <c r="AI71" s="39"/>
      <c r="AJ71" s="39">
        <f t="shared" si="414"/>
        <v>0</v>
      </c>
      <c r="AK71" s="39"/>
      <c r="AL71" s="39">
        <f t="shared" si="415"/>
        <v>0</v>
      </c>
      <c r="AM71" s="42">
        <v>0</v>
      </c>
      <c r="AN71" s="39">
        <f t="shared" si="416"/>
        <v>0</v>
      </c>
      <c r="AO71" s="43">
        <v>0</v>
      </c>
      <c r="AP71" s="39">
        <f t="shared" si="417"/>
        <v>0</v>
      </c>
      <c r="AQ71" s="39"/>
      <c r="AR71" s="39">
        <f t="shared" si="418"/>
        <v>0</v>
      </c>
      <c r="AS71" s="39"/>
      <c r="AT71" s="39">
        <f t="shared" si="419"/>
        <v>0</v>
      </c>
      <c r="AU71" s="39"/>
      <c r="AV71" s="39">
        <f t="shared" si="420"/>
        <v>0</v>
      </c>
      <c r="AW71" s="39"/>
      <c r="AX71" s="39">
        <f t="shared" si="421"/>
        <v>0</v>
      </c>
      <c r="AY71" s="39"/>
      <c r="AZ71" s="39">
        <f t="shared" si="422"/>
        <v>0</v>
      </c>
      <c r="BA71" s="39"/>
      <c r="BB71" s="39">
        <f t="shared" si="423"/>
        <v>0</v>
      </c>
      <c r="BC71" s="39"/>
      <c r="BD71" s="39">
        <f t="shared" si="424"/>
        <v>0</v>
      </c>
      <c r="BE71" s="39"/>
      <c r="BF71" s="39">
        <f t="shared" si="425"/>
        <v>0</v>
      </c>
      <c r="BG71" s="39"/>
      <c r="BH71" s="39">
        <f t="shared" si="426"/>
        <v>0</v>
      </c>
      <c r="BI71" s="39"/>
      <c r="BJ71" s="39">
        <f t="shared" si="427"/>
        <v>0</v>
      </c>
      <c r="BK71" s="39">
        <v>0</v>
      </c>
      <c r="BL71" s="39">
        <f t="shared" si="428"/>
        <v>0</v>
      </c>
      <c r="BM71" s="39"/>
      <c r="BN71" s="39">
        <f t="shared" si="429"/>
        <v>0</v>
      </c>
      <c r="BO71" s="49"/>
      <c r="BP71" s="39">
        <f t="shared" si="430"/>
        <v>0</v>
      </c>
      <c r="BQ71" s="39"/>
      <c r="BR71" s="39">
        <f t="shared" si="431"/>
        <v>0</v>
      </c>
      <c r="BS71" s="39"/>
      <c r="BT71" s="39">
        <f t="shared" si="432"/>
        <v>0</v>
      </c>
      <c r="BU71" s="39"/>
      <c r="BV71" s="39">
        <f t="shared" si="433"/>
        <v>0</v>
      </c>
      <c r="BW71" s="39"/>
      <c r="BX71" s="39">
        <f t="shared" si="434"/>
        <v>0</v>
      </c>
      <c r="BY71" s="39"/>
      <c r="BZ71" s="39">
        <f t="shared" si="435"/>
        <v>0</v>
      </c>
      <c r="CA71" s="39"/>
      <c r="CB71" s="39">
        <f t="shared" si="436"/>
        <v>0</v>
      </c>
      <c r="CC71" s="39"/>
      <c r="CD71" s="39">
        <f t="shared" si="437"/>
        <v>0</v>
      </c>
      <c r="CE71" s="39"/>
      <c r="CF71" s="39">
        <f t="shared" si="438"/>
        <v>0</v>
      </c>
      <c r="CG71" s="39"/>
      <c r="CH71" s="39">
        <f t="shared" si="439"/>
        <v>0</v>
      </c>
      <c r="CI71" s="39"/>
      <c r="CJ71" s="39">
        <f t="shared" si="440"/>
        <v>0</v>
      </c>
      <c r="CK71" s="39"/>
      <c r="CL71" s="39">
        <f t="shared" si="441"/>
        <v>0</v>
      </c>
      <c r="CM71" s="39"/>
      <c r="CN71" s="39">
        <f t="shared" si="442"/>
        <v>0</v>
      </c>
      <c r="CO71" s="39"/>
      <c r="CP71" s="39">
        <f t="shared" si="443"/>
        <v>0</v>
      </c>
      <c r="CQ71" s="44"/>
      <c r="CR71" s="39">
        <f t="shared" si="444"/>
        <v>0</v>
      </c>
      <c r="CS71" s="39"/>
      <c r="CT71" s="39">
        <f t="shared" si="445"/>
        <v>0</v>
      </c>
      <c r="CU71" s="39"/>
      <c r="CV71" s="39">
        <f t="shared" si="446"/>
        <v>0</v>
      </c>
      <c r="CW71" s="39"/>
      <c r="CX71" s="39">
        <f t="shared" si="447"/>
        <v>0</v>
      </c>
      <c r="CY71" s="39"/>
      <c r="CZ71" s="39">
        <f t="shared" si="448"/>
        <v>0</v>
      </c>
      <c r="DA71" s="39"/>
      <c r="DB71" s="39">
        <f t="shared" si="449"/>
        <v>0</v>
      </c>
      <c r="DC71" s="39"/>
      <c r="DD71" s="39">
        <f t="shared" si="450"/>
        <v>0</v>
      </c>
      <c r="DE71" s="39"/>
      <c r="DF71" s="39">
        <f t="shared" si="451"/>
        <v>0</v>
      </c>
      <c r="DG71" s="39"/>
      <c r="DH71" s="39">
        <f t="shared" si="452"/>
        <v>0</v>
      </c>
      <c r="DI71" s="39"/>
      <c r="DJ71" s="39">
        <f t="shared" si="453"/>
        <v>0</v>
      </c>
      <c r="DK71" s="39"/>
      <c r="DL71" s="39">
        <f t="shared" si="454"/>
        <v>0</v>
      </c>
      <c r="DM71" s="39"/>
      <c r="DN71" s="39">
        <f t="shared" si="292"/>
        <v>0</v>
      </c>
      <c r="DO71" s="39"/>
      <c r="DP71" s="39">
        <f t="shared" si="57"/>
        <v>0</v>
      </c>
      <c r="DQ71" s="39">
        <f t="shared" si="455"/>
        <v>0</v>
      </c>
      <c r="DR71" s="39">
        <f t="shared" si="455"/>
        <v>0</v>
      </c>
    </row>
    <row r="72" spans="1:122" ht="15.75" customHeight="1" x14ac:dyDescent="0.25">
      <c r="A72" s="86">
        <v>11</v>
      </c>
      <c r="B72" s="100"/>
      <c r="C72" s="88" t="s">
        <v>203</v>
      </c>
      <c r="D72" s="95">
        <f t="shared" si="60"/>
        <v>19063</v>
      </c>
      <c r="E72" s="96">
        <v>18530</v>
      </c>
      <c r="F72" s="96">
        <v>18715</v>
      </c>
      <c r="G72" s="101">
        <v>1.48</v>
      </c>
      <c r="H72" s="97">
        <v>1</v>
      </c>
      <c r="I72" s="97">
        <v>1</v>
      </c>
      <c r="J72" s="98"/>
      <c r="K72" s="95">
        <v>1.4</v>
      </c>
      <c r="L72" s="95">
        <v>1.68</v>
      </c>
      <c r="M72" s="95">
        <v>2.23</v>
      </c>
      <c r="N72" s="95">
        <v>2.57</v>
      </c>
      <c r="O72" s="45">
        <f t="shared" ref="O72:BZ72" si="456">SUM(O73:O76)</f>
        <v>0</v>
      </c>
      <c r="P72" s="45">
        <f t="shared" si="456"/>
        <v>0</v>
      </c>
      <c r="Q72" s="45">
        <f t="shared" si="456"/>
        <v>0</v>
      </c>
      <c r="R72" s="45">
        <f t="shared" si="456"/>
        <v>0</v>
      </c>
      <c r="S72" s="94">
        <v>0</v>
      </c>
      <c r="T72" s="94">
        <f t="shared" ref="T72" si="457">SUM(T73:T76)</f>
        <v>0</v>
      </c>
      <c r="U72" s="45">
        <f t="shared" si="456"/>
        <v>0</v>
      </c>
      <c r="V72" s="45">
        <f t="shared" si="456"/>
        <v>0</v>
      </c>
      <c r="W72" s="45">
        <f t="shared" si="456"/>
        <v>0</v>
      </c>
      <c r="X72" s="45">
        <f t="shared" si="456"/>
        <v>0</v>
      </c>
      <c r="Y72" s="45">
        <f t="shared" si="456"/>
        <v>0</v>
      </c>
      <c r="Z72" s="45">
        <f t="shared" si="456"/>
        <v>0</v>
      </c>
      <c r="AA72" s="94">
        <f t="shared" si="456"/>
        <v>0</v>
      </c>
      <c r="AB72" s="94">
        <f t="shared" si="456"/>
        <v>0</v>
      </c>
      <c r="AC72" s="94">
        <f t="shared" si="456"/>
        <v>0</v>
      </c>
      <c r="AD72" s="94">
        <f t="shared" si="456"/>
        <v>0</v>
      </c>
      <c r="AE72" s="94">
        <f t="shared" si="456"/>
        <v>2</v>
      </c>
      <c r="AF72" s="94">
        <f t="shared" si="456"/>
        <v>90795.949999999983</v>
      </c>
      <c r="AG72" s="45">
        <f t="shared" si="456"/>
        <v>358</v>
      </c>
      <c r="AH72" s="45">
        <f t="shared" si="456"/>
        <v>15615176.739341665</v>
      </c>
      <c r="AI72" s="45">
        <f t="shared" si="456"/>
        <v>0</v>
      </c>
      <c r="AJ72" s="45">
        <f t="shared" si="456"/>
        <v>0</v>
      </c>
      <c r="AK72" s="45">
        <f t="shared" si="456"/>
        <v>0</v>
      </c>
      <c r="AL72" s="45">
        <f t="shared" si="456"/>
        <v>0</v>
      </c>
      <c r="AM72" s="45">
        <f t="shared" si="456"/>
        <v>0</v>
      </c>
      <c r="AN72" s="45">
        <f t="shared" si="456"/>
        <v>0</v>
      </c>
      <c r="AO72" s="94">
        <f t="shared" si="456"/>
        <v>14</v>
      </c>
      <c r="AP72" s="94">
        <f t="shared" si="456"/>
        <v>755622.00551599998</v>
      </c>
      <c r="AQ72" s="94">
        <f t="shared" si="456"/>
        <v>0</v>
      </c>
      <c r="AR72" s="94">
        <f t="shared" si="456"/>
        <v>0</v>
      </c>
      <c r="AS72" s="94">
        <f t="shared" si="456"/>
        <v>2</v>
      </c>
      <c r="AT72" s="94">
        <f t="shared" si="456"/>
        <v>97562.140088</v>
      </c>
      <c r="AU72" s="94">
        <f t="shared" si="456"/>
        <v>0</v>
      </c>
      <c r="AV72" s="94">
        <f t="shared" si="456"/>
        <v>0</v>
      </c>
      <c r="AW72" s="94">
        <f t="shared" si="456"/>
        <v>0</v>
      </c>
      <c r="AX72" s="94">
        <f t="shared" si="456"/>
        <v>0</v>
      </c>
      <c r="AY72" s="94">
        <f t="shared" si="456"/>
        <v>0</v>
      </c>
      <c r="AZ72" s="94">
        <f t="shared" si="456"/>
        <v>0</v>
      </c>
      <c r="BA72" s="94">
        <f t="shared" si="456"/>
        <v>1</v>
      </c>
      <c r="BB72" s="94">
        <f t="shared" si="456"/>
        <v>47449.173939999993</v>
      </c>
      <c r="BC72" s="94">
        <f t="shared" si="456"/>
        <v>0</v>
      </c>
      <c r="BD72" s="94">
        <f t="shared" si="456"/>
        <v>0</v>
      </c>
      <c r="BE72" s="94">
        <f t="shared" si="456"/>
        <v>0</v>
      </c>
      <c r="BF72" s="94">
        <f t="shared" si="456"/>
        <v>0</v>
      </c>
      <c r="BG72" s="94">
        <f t="shared" si="456"/>
        <v>0</v>
      </c>
      <c r="BH72" s="94">
        <f t="shared" si="456"/>
        <v>0</v>
      </c>
      <c r="BI72" s="94">
        <f t="shared" si="456"/>
        <v>0</v>
      </c>
      <c r="BJ72" s="94">
        <f t="shared" si="456"/>
        <v>0</v>
      </c>
      <c r="BK72" s="94">
        <f t="shared" si="456"/>
        <v>0</v>
      </c>
      <c r="BL72" s="94">
        <f t="shared" si="456"/>
        <v>0</v>
      </c>
      <c r="BM72" s="94">
        <f t="shared" si="456"/>
        <v>0</v>
      </c>
      <c r="BN72" s="94">
        <f t="shared" si="456"/>
        <v>0</v>
      </c>
      <c r="BO72" s="94">
        <f t="shared" si="456"/>
        <v>0</v>
      </c>
      <c r="BP72" s="94">
        <f t="shared" si="456"/>
        <v>0</v>
      </c>
      <c r="BQ72" s="94">
        <f t="shared" si="456"/>
        <v>22</v>
      </c>
      <c r="BR72" s="94">
        <f t="shared" si="456"/>
        <v>1269734.7784799999</v>
      </c>
      <c r="BS72" s="94">
        <f t="shared" si="456"/>
        <v>0</v>
      </c>
      <c r="BT72" s="94">
        <f t="shared" si="456"/>
        <v>0</v>
      </c>
      <c r="BU72" s="94">
        <f t="shared" si="456"/>
        <v>0</v>
      </c>
      <c r="BV72" s="94">
        <f t="shared" si="456"/>
        <v>0</v>
      </c>
      <c r="BW72" s="94">
        <f t="shared" si="456"/>
        <v>0</v>
      </c>
      <c r="BX72" s="94">
        <f t="shared" si="456"/>
        <v>0</v>
      </c>
      <c r="BY72" s="94">
        <f t="shared" si="456"/>
        <v>0</v>
      </c>
      <c r="BZ72" s="94">
        <f t="shared" si="456"/>
        <v>0</v>
      </c>
      <c r="CA72" s="94">
        <f t="shared" ref="CA72:DR72" si="458">SUM(CA73:CA76)</f>
        <v>0</v>
      </c>
      <c r="CB72" s="94">
        <f t="shared" si="458"/>
        <v>0</v>
      </c>
      <c r="CC72" s="94">
        <f t="shared" si="458"/>
        <v>0</v>
      </c>
      <c r="CD72" s="94">
        <f t="shared" si="458"/>
        <v>0</v>
      </c>
      <c r="CE72" s="94">
        <f t="shared" si="458"/>
        <v>0</v>
      </c>
      <c r="CF72" s="94">
        <f t="shared" si="458"/>
        <v>0</v>
      </c>
      <c r="CG72" s="94">
        <f t="shared" si="458"/>
        <v>0</v>
      </c>
      <c r="CH72" s="94">
        <f t="shared" si="458"/>
        <v>0</v>
      </c>
      <c r="CI72" s="94">
        <f t="shared" si="458"/>
        <v>0</v>
      </c>
      <c r="CJ72" s="94">
        <f t="shared" si="458"/>
        <v>0</v>
      </c>
      <c r="CK72" s="94">
        <f t="shared" si="458"/>
        <v>1</v>
      </c>
      <c r="CL72" s="94">
        <f t="shared" si="458"/>
        <v>36136.788099999991</v>
      </c>
      <c r="CM72" s="94">
        <f t="shared" si="458"/>
        <v>1</v>
      </c>
      <c r="CN72" s="94">
        <f t="shared" si="458"/>
        <v>48357.928633000003</v>
      </c>
      <c r="CO72" s="94">
        <f t="shared" si="458"/>
        <v>1</v>
      </c>
      <c r="CP72" s="94">
        <f t="shared" si="458"/>
        <v>55593.01752899999</v>
      </c>
      <c r="CQ72" s="99">
        <f t="shared" si="458"/>
        <v>3</v>
      </c>
      <c r="CR72" s="94">
        <f t="shared" si="458"/>
        <v>134717.50389999998</v>
      </c>
      <c r="CS72" s="94">
        <f t="shared" si="458"/>
        <v>14</v>
      </c>
      <c r="CT72" s="94">
        <f t="shared" si="458"/>
        <v>760699.41768800002</v>
      </c>
      <c r="CU72" s="94">
        <f t="shared" si="458"/>
        <v>0</v>
      </c>
      <c r="CV72" s="94">
        <f t="shared" si="458"/>
        <v>0</v>
      </c>
      <c r="CW72" s="94">
        <f t="shared" si="458"/>
        <v>0</v>
      </c>
      <c r="CX72" s="94">
        <f t="shared" si="458"/>
        <v>0</v>
      </c>
      <c r="CY72" s="94">
        <f t="shared" si="458"/>
        <v>0</v>
      </c>
      <c r="CZ72" s="94">
        <f t="shared" si="458"/>
        <v>0</v>
      </c>
      <c r="DA72" s="94">
        <f t="shared" si="458"/>
        <v>15</v>
      </c>
      <c r="DB72" s="94">
        <f t="shared" si="458"/>
        <v>816546.30970499991</v>
      </c>
      <c r="DC72" s="94">
        <f t="shared" si="458"/>
        <v>2</v>
      </c>
      <c r="DD72" s="94">
        <f t="shared" si="458"/>
        <v>89811.669266666635</v>
      </c>
      <c r="DE72" s="94">
        <f t="shared" si="458"/>
        <v>0</v>
      </c>
      <c r="DF72" s="94">
        <f t="shared" si="458"/>
        <v>0</v>
      </c>
      <c r="DG72" s="94">
        <f t="shared" si="458"/>
        <v>0</v>
      </c>
      <c r="DH72" s="94">
        <f t="shared" si="458"/>
        <v>0</v>
      </c>
      <c r="DI72" s="94">
        <f t="shared" si="458"/>
        <v>5</v>
      </c>
      <c r="DJ72" s="94">
        <f t="shared" si="458"/>
        <v>287139.79811999993</v>
      </c>
      <c r="DK72" s="94">
        <f t="shared" si="458"/>
        <v>0</v>
      </c>
      <c r="DL72" s="94">
        <f t="shared" si="458"/>
        <v>0</v>
      </c>
      <c r="DM72" s="94">
        <f t="shared" si="458"/>
        <v>0</v>
      </c>
      <c r="DN72" s="94">
        <f t="shared" si="458"/>
        <v>0</v>
      </c>
      <c r="DO72" s="94">
        <f t="shared" si="458"/>
        <v>0</v>
      </c>
      <c r="DP72" s="94">
        <f t="shared" si="458"/>
        <v>0</v>
      </c>
      <c r="DQ72" s="94">
        <f t="shared" si="458"/>
        <v>441</v>
      </c>
      <c r="DR72" s="94">
        <f t="shared" si="458"/>
        <v>20105343.220307335</v>
      </c>
    </row>
    <row r="73" spans="1:122" ht="15.75" customHeight="1" x14ac:dyDescent="0.25">
      <c r="A73" s="46"/>
      <c r="B73" s="47">
        <v>51</v>
      </c>
      <c r="C73" s="33" t="s">
        <v>204</v>
      </c>
      <c r="D73" s="34">
        <f t="shared" si="60"/>
        <v>19063</v>
      </c>
      <c r="E73" s="35">
        <v>18530</v>
      </c>
      <c r="F73" s="35">
        <v>18715</v>
      </c>
      <c r="G73" s="48">
        <v>1.51</v>
      </c>
      <c r="H73" s="37">
        <v>1</v>
      </c>
      <c r="I73" s="66">
        <v>1</v>
      </c>
      <c r="J73" s="66"/>
      <c r="K73" s="34">
        <v>1.4</v>
      </c>
      <c r="L73" s="34">
        <v>1.68</v>
      </c>
      <c r="M73" s="34">
        <v>2.23</v>
      </c>
      <c r="N73" s="34">
        <v>2.57</v>
      </c>
      <c r="O73" s="39"/>
      <c r="P73" s="39">
        <f t="shared" ref="P73:P76" si="459">(O73/12*5*$D73*$G73*$H73*$K73*P$9)+(O73/12*4*$E73*$G73*$I73*$K73*P$10)+(O73/12*3*$F73*$G73*$I73*$K73*P$10)</f>
        <v>0</v>
      </c>
      <c r="Q73" s="39">
        <v>0</v>
      </c>
      <c r="R73" s="39">
        <f t="shared" ref="R73:R76" si="460">(Q73/12*5*$D73*$G73*$H73*$K73*R$9)+(Q73/12*4*$E73*$G73*$I73*$K73*R$10)+(Q73/12*3*$F73*$G73*$I73*$K73*R$10)</f>
        <v>0</v>
      </c>
      <c r="S73" s="39">
        <v>0</v>
      </c>
      <c r="T73" s="39">
        <f t="shared" ref="T73:T76" si="461">(S73/12*5*$D73*$G73*$H73*$K73*T$9)+(S73/12*4*$E73*$G73*$I73*$K73*T$10)+(S73/12*3*$F73*$G73*$I73*$K73*T$10)</f>
        <v>0</v>
      </c>
      <c r="U73" s="39"/>
      <c r="V73" s="39">
        <f t="shared" ref="V73:V76" si="462">(U73/12*5*$D73*$G73*$H73*$K73*V$9)+(U73/12*4*$E73*$G73*$I73*$K73*V$10)+(U73/12*3*$F73*$G73*$I73*$K73*V$10)</f>
        <v>0</v>
      </c>
      <c r="W73" s="39">
        <v>0</v>
      </c>
      <c r="X73" s="39">
        <f t="shared" ref="X73:X76" si="463">(W73/12*5*$D73*$G73*$H73*$K73*X$9)+(W73/12*4*$E73*$G73*$I73*$K73*X$10)+(W73/12*3*$F73*$G73*$I73*$K73*X$10)</f>
        <v>0</v>
      </c>
      <c r="Y73" s="39">
        <v>0</v>
      </c>
      <c r="Z73" s="39">
        <f t="shared" ref="Z73:Z76" si="464">(Y73/12*5*$D73*$G73*$H73*$K73*Z$9)+(Y73/12*4*$E73*$G73*$I73*$K73*Z$10)+(Y73/12*3*$F73*$G73*$I73*$K73*Z$10)</f>
        <v>0</v>
      </c>
      <c r="AA73" s="39">
        <v>0</v>
      </c>
      <c r="AB73" s="39">
        <f t="shared" ref="AB73:AB76" si="465">(AA73/12*5*$D73*$G73*$H73*$K73*AB$9)+(AA73/12*4*$E73*$G73*$I73*$K73*AB$10)+(AA73/12*3*$F73*$G73*$I73*$K73*AB$10)</f>
        <v>0</v>
      </c>
      <c r="AC73" s="39">
        <v>0</v>
      </c>
      <c r="AD73" s="39">
        <f t="shared" ref="AD73:AD76" si="466">(AC73/12*5*$D73*$G73*$H73*$K73*AD$9)+(AC73/12*4*$E73*$G73*$I73*$K73*AD$10)+(AC73/12*3*$F73*$G73*$I73*$K73*AD$10)</f>
        <v>0</v>
      </c>
      <c r="AE73" s="39">
        <v>0</v>
      </c>
      <c r="AF73" s="39">
        <f t="shared" ref="AF73:AF76" si="467">(AE73/12*5*$D73*$G73*$H73*$K73*AF$9)+(AE73/12*4*$E73*$G73*$I73*$K73*AF$10)+(AE73/12*3*$F73*$G73*$I73*$K73*AF$10)</f>
        <v>0</v>
      </c>
      <c r="AG73" s="39">
        <v>231</v>
      </c>
      <c r="AH73" s="39">
        <f t="shared" ref="AH73:AH76" si="468">(AG73/12*5*$D73*$G73*$H73*$K73*AH$9)+(AG73/12*4*$E73*$G73*$I73*$K73*AH$10)+(AG73/12*3*$F73*$G73*$I73*$K73*AH$10)</f>
        <v>9748760.1769249998</v>
      </c>
      <c r="AI73" s="39"/>
      <c r="AJ73" s="39">
        <f t="shared" ref="AJ73:AJ76" si="469">(AI73/12*5*$D73*$G73*$H73*$K73*AJ$9)+(AI73/12*4*$E73*$G73*$I73*$K73*AJ$10)+(AI73/12*3*$F73*$G73*$I73*$K73*AJ$10)</f>
        <v>0</v>
      </c>
      <c r="AK73" s="39"/>
      <c r="AL73" s="39">
        <f t="shared" ref="AL73:AL76" si="470">(AK73/12*5*$D73*$G73*$H73*$K73*AL$9)+(AK73/12*4*$E73*$G73*$I73*$K73*AL$10)+(AK73/12*3*$F73*$G73*$I73*$K73*AL$10)</f>
        <v>0</v>
      </c>
      <c r="AM73" s="42">
        <v>0</v>
      </c>
      <c r="AN73" s="39">
        <f t="shared" ref="AN73:AN76" si="471">(AM73/12*5*$D73*$G73*$H73*$K73*AN$9)+(AM73/12*4*$E73*$G73*$I73*$K73*AN$10)+(AM73/12*3*$F73*$G73*$I73*$K73*AN$10)</f>
        <v>0</v>
      </c>
      <c r="AO73" s="43">
        <v>11</v>
      </c>
      <c r="AP73" s="39">
        <f t="shared" ref="AP73:AP76" si="472">(AO73/12*5*$D73*$G73*$H73*$L73*AP$9)+(AO73/12*4*$E73*$G73*$I73*$L73*AP$10)+(AO73/12*3*$F73*$G73*$I73*$L73*AP$10)</f>
        <v>536591.77048399998</v>
      </c>
      <c r="AQ73" s="39">
        <v>0</v>
      </c>
      <c r="AR73" s="39">
        <f t="shared" ref="AR73:AR76" si="473">(AQ73/12*5*$D73*$G73*$H73*$L73*AR$9)+(AQ73/12*4*$E73*$G73*$I73*$L73*AR$10)+(AQ73/12*3*$F73*$G73*$I73*$L73*AR$10)</f>
        <v>0</v>
      </c>
      <c r="AS73" s="39">
        <v>2</v>
      </c>
      <c r="AT73" s="39">
        <f t="shared" ref="AT73:AT76" si="474">(AS73/12*5*$D73*$G73*$H73*$L73*AT$9)+(AS73/12*4*$E73*$G73*$I73*$L73*AT$10)+(AS73/12*3*$F73*$G73*$I73*$L73*AT$11)</f>
        <v>97562.140088</v>
      </c>
      <c r="AU73" s="39">
        <v>0</v>
      </c>
      <c r="AV73" s="39">
        <f t="shared" ref="AV73:AV76" si="475">(AU73/12*5*$D73*$G73*$H73*$L73*AV$9)+(AU73/12*4*$E73*$G73*$I73*$L73*AV$10)+(AU73/12*3*$F73*$G73*$I73*$L73*AV$10)</f>
        <v>0</v>
      </c>
      <c r="AW73" s="39"/>
      <c r="AX73" s="39">
        <f t="shared" ref="AX73:AX76" si="476">(AW73/12*5*$D73*$G73*$H73*$K73*AX$9)+(AW73/12*4*$E73*$G73*$I73*$K73*AX$10)+(AW73/12*3*$F73*$G73*$I73*$K73*AX$10)</f>
        <v>0</v>
      </c>
      <c r="AY73" s="39"/>
      <c r="AZ73" s="39">
        <f t="shared" ref="AZ73:AZ76" si="477">(AY73/12*5*$D73*$G73*$H73*$K73*AZ$9)+(AY73/12*4*$E73*$G73*$I73*$K73*AZ$10)+(AY73/12*3*$F73*$G73*$I73*$K73*AZ$10)</f>
        <v>0</v>
      </c>
      <c r="BA73" s="39">
        <v>1</v>
      </c>
      <c r="BB73" s="39">
        <f t="shared" ref="BB73:BB76" si="478">(BA73/12*5*$D73*$G73*$H73*$L73*BB$9)+(BA73/12*4*$E73*$G73*$I73*$L73*BB$10)+(BA73/12*3*$F73*$G73*$I73*$L73*BB$10)</f>
        <v>47449.173939999993</v>
      </c>
      <c r="BC73" s="39">
        <v>0</v>
      </c>
      <c r="BD73" s="39">
        <f t="shared" ref="BD73:BD76" si="479">(BC73/12*5*$D73*$G73*$H73*$K73*BD$9)+(BC73/12*4*$E73*$G73*$I73*$K73*BD$10)+(BC73/12*3*$F73*$G73*$I73*$K73*BD$10)</f>
        <v>0</v>
      </c>
      <c r="BE73" s="39">
        <v>0</v>
      </c>
      <c r="BF73" s="39">
        <f t="shared" ref="BF73:BF76" si="480">(BE73/12*5*$D73*$G73*$H73*$K73*BF$9)+(BE73/12*4*$E73*$G73*$I73*$K73*BF$10)+(BE73/12*3*$F73*$G73*$I73*$K73*BF$10)</f>
        <v>0</v>
      </c>
      <c r="BG73" s="39">
        <v>0</v>
      </c>
      <c r="BH73" s="39">
        <f t="shared" ref="BH73:BH76" si="481">(BG73/12*5*$D73*$G73*$H73*$K73*BH$9)+(BG73/12*4*$E73*$G73*$I73*$K73*BH$10)+(BG73/12*3*$F73*$G73*$I73*$K73*BH$10)</f>
        <v>0</v>
      </c>
      <c r="BI73" s="39">
        <v>0</v>
      </c>
      <c r="BJ73" s="39">
        <f t="shared" ref="BJ73:BJ76" si="482">(BI73/12*5*$D73*$G73*$H73*$L73*BJ$9)+(BI73/12*4*$E73*$G73*$I73*$L73*BJ$10)+(BI73/12*3*$F73*$G73*$I73*$L73*BJ$10)</f>
        <v>0</v>
      </c>
      <c r="BK73" s="39"/>
      <c r="BL73" s="39">
        <f t="shared" ref="BL73:BL76" si="483">(BK73/12*5*$D73*$G73*$H73*$K73*BL$9)+(BK73/12*4*$E73*$G73*$I73*$K73*BL$10)+(BK73/12*3*$F73*$G73*$I73*$K73*BL$10)</f>
        <v>0</v>
      </c>
      <c r="BM73" s="39">
        <v>0</v>
      </c>
      <c r="BN73" s="39">
        <f t="shared" ref="BN73:BN76" si="484">(BM73/12*5*$D73*$G73*$H73*$K73*BN$9)+(BM73/12*4*$E73*$G73*$I73*$K73*BN$10)+(BM73/12*3*$F73*$G73*$I73*$K73*BN$10)</f>
        <v>0</v>
      </c>
      <c r="BO73" s="49">
        <v>0</v>
      </c>
      <c r="BP73" s="39">
        <f t="shared" ref="BP73:BP76" si="485">(BO73/12*5*$D73*$G73*$H73*$L73*BP$9)+(BO73/12*4*$E73*$G73*$I73*$L73*BP$10)+(BO73/12*3*$F73*$G73*$I73*$L73*BP$10)</f>
        <v>0</v>
      </c>
      <c r="BQ73" s="39">
        <v>18</v>
      </c>
      <c r="BR73" s="39">
        <f t="shared" ref="BR73:BR76" si="486">(BQ73/12*5*$D73*$G73*$H73*$L73*BR$9)+(BQ73/12*4*$E73*$G73*$I73*$L73*BR$10)+(BQ73/12*3*$F73*$G73*$I73*$L73*BR$10)</f>
        <v>969966.02807999996</v>
      </c>
      <c r="BS73" s="39">
        <v>0</v>
      </c>
      <c r="BT73" s="39">
        <f t="shared" ref="BT73:BT76" si="487">(BS73/12*5*$D73*$G73*$H73*$K73*BT$9)+(BS73/12*4*$E73*$G73*$I73*$K73*BT$10)+(BS73/12*3*$F73*$G73*$I73*$K73*BT$10)</f>
        <v>0</v>
      </c>
      <c r="BU73" s="39">
        <v>0</v>
      </c>
      <c r="BV73" s="39">
        <f t="shared" ref="BV73:BV76" si="488">(BU73/12*5*$D73*$G73*$H73*$K73*BV$9)+(BU73/12*4*$E73*$G73*$I73*$K73*BV$10)+(BU73/12*3*$F73*$G73*$I73*$K73*BV$10)</f>
        <v>0</v>
      </c>
      <c r="BW73" s="39">
        <v>0</v>
      </c>
      <c r="BX73" s="39">
        <f t="shared" ref="BX73:BX76" si="489">(BW73/12*5*$D73*$G73*$H73*$L73*BX$9)+(BW73/12*4*$E73*$G73*$I73*$L73*BX$10)+(BW73/12*3*$F73*$G73*$I73*$L73*BX$10)</f>
        <v>0</v>
      </c>
      <c r="BY73" s="39"/>
      <c r="BZ73" s="39">
        <f t="shared" ref="BZ73:BZ76" si="490">(BY73/12*5*$D73*$G73*$H73*$L73*BZ$9)+(BY73/12*4*$E73*$G73*$I73*$L73*BZ$10)+(BY73/12*3*$F73*$G73*$I73*$L73*BZ$10)</f>
        <v>0</v>
      </c>
      <c r="CA73" s="39">
        <v>0</v>
      </c>
      <c r="CB73" s="39">
        <f t="shared" ref="CB73:CB76" si="491">(CA73/12*5*$D73*$G73*$H73*$K73*CB$9)+(CA73/12*4*$E73*$G73*$I73*$K73*CB$10)+(CA73/12*3*$F73*$G73*$I73*$K73*CB$10)</f>
        <v>0</v>
      </c>
      <c r="CC73" s="39">
        <v>0</v>
      </c>
      <c r="CD73" s="39">
        <f t="shared" ref="CD73:CD76" si="492">(CC73/12*5*$D73*$G73*$H73*$L73*CD$9)+(CC73/12*4*$E73*$G73*$I73*$L73*CD$10)+(CC73/12*3*$F73*$G73*$I73*$L73*CD$10)</f>
        <v>0</v>
      </c>
      <c r="CE73" s="39">
        <v>0</v>
      </c>
      <c r="CF73" s="39">
        <f t="shared" ref="CF73:CF76" si="493">(CE73/12*5*$D73*$G73*$H73*$K73*CF$9)+(CE73/12*4*$E73*$G73*$I73*$K73*CF$10)+(CE73/12*3*$F73*$G73*$I73*$K73*CF$10)</f>
        <v>0</v>
      </c>
      <c r="CG73" s="39"/>
      <c r="CH73" s="39">
        <f t="shared" ref="CH73:CH76" si="494">(CG73/12*5*$D73*$G73*$H73*$K73*CH$9)+(CG73/12*4*$E73*$G73*$I73*$K73*CH$10)+(CG73/12*3*$F73*$G73*$I73*$K73*CH$10)</f>
        <v>0</v>
      </c>
      <c r="CI73" s="39"/>
      <c r="CJ73" s="39">
        <f t="shared" ref="CJ73:CJ76" si="495">(CI73/12*5*$D73*$G73*$H73*$K73*CJ$9)+(CI73/12*4*$E73*$G73*$I73*$K73*CJ$10)+(CI73/12*3*$F73*$G73*$I73*$K73*CJ$10)</f>
        <v>0</v>
      </c>
      <c r="CK73" s="39"/>
      <c r="CL73" s="39">
        <f t="shared" ref="CL73:CL76" si="496">(CK73/12*5*$D73*$G73*$H73*$K73*CL$9)+(CK73/12*4*$E73*$G73*$I73*$K73*CL$10)+(CK73/12*3*$F73*$G73*$I73*$K73*CL$10)</f>
        <v>0</v>
      </c>
      <c r="CM73" s="39">
        <v>1</v>
      </c>
      <c r="CN73" s="39">
        <f t="shared" ref="CN73:CN76" si="497">(CM73/12*5*$D73*$G73*$H73*$L73*CN$9)+(CM73/12*4*$E73*$G73*$I73*$L73*CN$10)+(CM73/12*3*$F73*$G73*$I73*$L73*CN$10)</f>
        <v>48357.928633000003</v>
      </c>
      <c r="CO73" s="39">
        <v>1</v>
      </c>
      <c r="CP73" s="39">
        <f t="shared" ref="CP73:CP76" si="498">(CO73/12*5*$D73*$G73*$H73*$L73*CP$9)+(CO73/12*4*$E73*$G73*$I73*$L73*CP$10)+(CO73/12*3*$F73*$G73*$I73*$L73*CP$10)</f>
        <v>55593.01752899999</v>
      </c>
      <c r="CQ73" s="44">
        <v>3</v>
      </c>
      <c r="CR73" s="39">
        <f t="shared" ref="CR73:CR76" si="499">(CQ73/12*5*$D73*$G73*$H73*$K73*CR$9)+(CQ73/12*4*$E73*$G73*$I73*$K73*CR$10)+(CQ73/12*3*$F73*$G73*$I73*$K73*CR$10)</f>
        <v>134717.50389999998</v>
      </c>
      <c r="CS73" s="39">
        <v>14</v>
      </c>
      <c r="CT73" s="39">
        <f t="shared" ref="CT73:CT76" si="500">(CS73/12*5*$D73*$G73*$H73*$L73*CT$9)+(CS73/12*4*$E73*$G73*$I73*$L73*CT$10)+(CS73/12*3*$F73*$G73*$I73*$L73*CT$10)</f>
        <v>760699.41768800002</v>
      </c>
      <c r="CU73" s="39"/>
      <c r="CV73" s="39">
        <f t="shared" ref="CV73:CV76" si="501">(CU73/12*5*$D73*$G73*$H73*$L73*CV$9)+(CU73/12*4*$E73*$G73*$I73*$L73*CV$10)+(CU73/12*3*$F73*$G73*$I73*$L73*CV$10)</f>
        <v>0</v>
      </c>
      <c r="CW73" s="39"/>
      <c r="CX73" s="39">
        <f t="shared" ref="CX73:CX76" si="502">(CW73/12*5*$D73*$G73*$H73*$L73*CX$9)+(CW73/12*4*$E73*$G73*$I73*$L73*CX$10)+(CW73/12*3*$F73*$G73*$I73*$L73*CX$10)</f>
        <v>0</v>
      </c>
      <c r="CY73" s="39"/>
      <c r="CZ73" s="39">
        <f t="shared" ref="CZ73:CZ76" si="503">(CY73/12*5*$D73*$G73*$H73*$L73*CZ$9)+(CY73/12*4*$E73*$G73*$I73*$L73*CZ$10)+(CY73/12*3*$F73*$G73*$I73*$L73*CZ$10)</f>
        <v>0</v>
      </c>
      <c r="DA73" s="39">
        <v>15</v>
      </c>
      <c r="DB73" s="39">
        <f t="shared" ref="DB73:DB76" si="504">(DA73/12*5*$D73*$G73*$H73*$L73*DB$9)+(DA73/12*4*$E73*$G73*$I73*$L73*DB$10)+(DA73/12*3*$F73*$G73*$I73*$L73*DB$10)</f>
        <v>816546.30970499991</v>
      </c>
      <c r="DC73" s="39">
        <v>2</v>
      </c>
      <c r="DD73" s="39">
        <f t="shared" ref="DD73:DD76" si="505">(DC73/12*5*$D73*$G73*$H73*$K73*DD$9)+(DC73/12*4*$E73*$G73*$I73*$K73*DD$10)+(DC73/12*3*$F73*$G73*$I73*$K73*DD$10)</f>
        <v>89811.669266666635</v>
      </c>
      <c r="DE73" s="39"/>
      <c r="DF73" s="39">
        <f t="shared" ref="DF73:DF76" si="506">(DE73/12*5*$D73*$G73*$H73*$K73*DF$9)+(DE73/12*4*$E73*$G73*$I73*$K73*DF$10)+(DE73/12*3*$F73*$G73*$I73*$K73*DF$10)</f>
        <v>0</v>
      </c>
      <c r="DG73" s="39"/>
      <c r="DH73" s="39">
        <f t="shared" ref="DH73:DH76" si="507">(DG73/12*5*$D73*$G73*$H73*$L73*DH$9)+(DG73/12*4*$E73*$G73*$I73*$L73*DH$10)+(DG73/12*3*$F73*$G73*$I73*$L73*DH$10)</f>
        <v>0</v>
      </c>
      <c r="DI73" s="39">
        <v>4</v>
      </c>
      <c r="DJ73" s="39">
        <f t="shared" ref="DJ73:DJ76" si="508">(DI73/12*5*$D73*$G73*$H73*$L73*DJ$9)+(DI73/12*4*$E73*$G73*$I73*$L73*DJ$10)+(DI73/12*3*$F73*$G73*$I73*$L73*DJ$10)</f>
        <v>233736.43943999996</v>
      </c>
      <c r="DK73" s="39"/>
      <c r="DL73" s="39">
        <f t="shared" ref="DL73:DL76" si="509">(DK73/12*5*$D73*$G73*$H73*$M73*DL$9)+(DK73/12*4*$E73*$G73*$I73*$M73*DL$10)+(DK73/12*3*$F73*$G73*$I73*$M73*DL$10)</f>
        <v>0</v>
      </c>
      <c r="DM73" s="39"/>
      <c r="DN73" s="39">
        <f t="shared" si="292"/>
        <v>0</v>
      </c>
      <c r="DO73" s="39"/>
      <c r="DP73" s="39">
        <f t="shared" si="57"/>
        <v>0</v>
      </c>
      <c r="DQ73" s="39">
        <f t="shared" ref="DQ73:DR76" si="510">SUM(O73,Q73,S73,U73,W73,Y73,AA73,AC73,AE73,AG73,AI73,AK73,AM73,AO73,AQ73,AS73,AU73,AW73,AY73,BA73,BC73,BE73,BG73,BI73,BK73,BM73,BO73,BQ73,BS73,BU73,BW73,BY73,CA73,CC73,CE73,CG73,CI73,CK73,CM73,CO73,CQ73,CS73,CU73,CW73,CY73,DA73,DC73,DE73,DG73,DI73,DK73,DM73,DO73)</f>
        <v>303</v>
      </c>
      <c r="DR73" s="39">
        <f t="shared" si="510"/>
        <v>13539791.575678669</v>
      </c>
    </row>
    <row r="74" spans="1:122" ht="22.5" customHeight="1" x14ac:dyDescent="0.25">
      <c r="A74" s="46"/>
      <c r="B74" s="47">
        <v>52</v>
      </c>
      <c r="C74" s="33" t="s">
        <v>205</v>
      </c>
      <c r="D74" s="34">
        <f t="shared" si="60"/>
        <v>19063</v>
      </c>
      <c r="E74" s="35">
        <v>18530</v>
      </c>
      <c r="F74" s="35">
        <v>18715</v>
      </c>
      <c r="G74" s="48">
        <v>2.2599999999999998</v>
      </c>
      <c r="H74" s="37">
        <v>1</v>
      </c>
      <c r="I74" s="66">
        <v>1</v>
      </c>
      <c r="J74" s="66"/>
      <c r="K74" s="34">
        <v>1.4</v>
      </c>
      <c r="L74" s="34">
        <v>1.68</v>
      </c>
      <c r="M74" s="34">
        <v>2.23</v>
      </c>
      <c r="N74" s="34">
        <v>2.57</v>
      </c>
      <c r="O74" s="39"/>
      <c r="P74" s="39">
        <f t="shared" si="459"/>
        <v>0</v>
      </c>
      <c r="Q74" s="39">
        <v>0</v>
      </c>
      <c r="R74" s="39">
        <f t="shared" si="460"/>
        <v>0</v>
      </c>
      <c r="S74" s="39"/>
      <c r="T74" s="39">
        <f t="shared" si="461"/>
        <v>0</v>
      </c>
      <c r="U74" s="39"/>
      <c r="V74" s="39">
        <f t="shared" si="462"/>
        <v>0</v>
      </c>
      <c r="W74" s="39"/>
      <c r="X74" s="39">
        <f t="shared" si="463"/>
        <v>0</v>
      </c>
      <c r="Y74" s="39">
        <v>0</v>
      </c>
      <c r="Z74" s="39">
        <f t="shared" si="464"/>
        <v>0</v>
      </c>
      <c r="AA74" s="39"/>
      <c r="AB74" s="39">
        <f t="shared" si="465"/>
        <v>0</v>
      </c>
      <c r="AC74" s="39"/>
      <c r="AD74" s="39">
        <f t="shared" si="466"/>
        <v>0</v>
      </c>
      <c r="AE74" s="39">
        <v>0</v>
      </c>
      <c r="AF74" s="39">
        <f t="shared" si="467"/>
        <v>0</v>
      </c>
      <c r="AG74" s="39">
        <v>23</v>
      </c>
      <c r="AH74" s="39">
        <f t="shared" si="468"/>
        <v>1452769.5708166666</v>
      </c>
      <c r="AI74" s="39"/>
      <c r="AJ74" s="39">
        <f t="shared" si="469"/>
        <v>0</v>
      </c>
      <c r="AK74" s="39"/>
      <c r="AL74" s="39">
        <f t="shared" si="470"/>
        <v>0</v>
      </c>
      <c r="AM74" s="42">
        <v>0</v>
      </c>
      <c r="AN74" s="39">
        <f t="shared" si="471"/>
        <v>0</v>
      </c>
      <c r="AO74" s="43">
        <v>3</v>
      </c>
      <c r="AP74" s="39">
        <f t="shared" si="472"/>
        <v>219030.235032</v>
      </c>
      <c r="AQ74" s="39"/>
      <c r="AR74" s="39">
        <f t="shared" si="473"/>
        <v>0</v>
      </c>
      <c r="AS74" s="39"/>
      <c r="AT74" s="39">
        <f t="shared" si="474"/>
        <v>0</v>
      </c>
      <c r="AU74" s="39"/>
      <c r="AV74" s="39">
        <f t="shared" si="475"/>
        <v>0</v>
      </c>
      <c r="AW74" s="39"/>
      <c r="AX74" s="39">
        <f t="shared" si="476"/>
        <v>0</v>
      </c>
      <c r="AY74" s="39"/>
      <c r="AZ74" s="39">
        <f t="shared" si="477"/>
        <v>0</v>
      </c>
      <c r="BA74" s="39"/>
      <c r="BB74" s="39">
        <f t="shared" si="478"/>
        <v>0</v>
      </c>
      <c r="BC74" s="39"/>
      <c r="BD74" s="39">
        <f t="shared" si="479"/>
        <v>0</v>
      </c>
      <c r="BE74" s="39"/>
      <c r="BF74" s="39">
        <f t="shared" si="480"/>
        <v>0</v>
      </c>
      <c r="BG74" s="39"/>
      <c r="BH74" s="39">
        <f t="shared" si="481"/>
        <v>0</v>
      </c>
      <c r="BI74" s="39"/>
      <c r="BJ74" s="39">
        <f t="shared" si="482"/>
        <v>0</v>
      </c>
      <c r="BK74" s="39">
        <v>0</v>
      </c>
      <c r="BL74" s="39">
        <f t="shared" si="483"/>
        <v>0</v>
      </c>
      <c r="BM74" s="39"/>
      <c r="BN74" s="39">
        <f t="shared" si="484"/>
        <v>0</v>
      </c>
      <c r="BO74" s="49"/>
      <c r="BP74" s="39">
        <f t="shared" si="485"/>
        <v>0</v>
      </c>
      <c r="BQ74" s="39">
        <v>0</v>
      </c>
      <c r="BR74" s="39">
        <f t="shared" si="486"/>
        <v>0</v>
      </c>
      <c r="BS74" s="39"/>
      <c r="BT74" s="39">
        <f t="shared" si="487"/>
        <v>0</v>
      </c>
      <c r="BU74" s="39"/>
      <c r="BV74" s="39">
        <f t="shared" si="488"/>
        <v>0</v>
      </c>
      <c r="BW74" s="39"/>
      <c r="BX74" s="39">
        <f t="shared" si="489"/>
        <v>0</v>
      </c>
      <c r="BY74" s="39"/>
      <c r="BZ74" s="39">
        <f t="shared" si="490"/>
        <v>0</v>
      </c>
      <c r="CA74" s="39"/>
      <c r="CB74" s="39">
        <f t="shared" si="491"/>
        <v>0</v>
      </c>
      <c r="CC74" s="39"/>
      <c r="CD74" s="39">
        <f t="shared" si="492"/>
        <v>0</v>
      </c>
      <c r="CE74" s="39"/>
      <c r="CF74" s="39">
        <f t="shared" si="493"/>
        <v>0</v>
      </c>
      <c r="CG74" s="39"/>
      <c r="CH74" s="39">
        <f t="shared" si="494"/>
        <v>0</v>
      </c>
      <c r="CI74" s="39"/>
      <c r="CJ74" s="39">
        <f t="shared" si="495"/>
        <v>0</v>
      </c>
      <c r="CK74" s="39"/>
      <c r="CL74" s="39">
        <f t="shared" si="496"/>
        <v>0</v>
      </c>
      <c r="CM74" s="39"/>
      <c r="CN74" s="39">
        <f t="shared" si="497"/>
        <v>0</v>
      </c>
      <c r="CO74" s="39"/>
      <c r="CP74" s="39">
        <f t="shared" si="498"/>
        <v>0</v>
      </c>
      <c r="CQ74" s="44"/>
      <c r="CR74" s="39">
        <f t="shared" si="499"/>
        <v>0</v>
      </c>
      <c r="CS74" s="39"/>
      <c r="CT74" s="39">
        <f t="shared" si="500"/>
        <v>0</v>
      </c>
      <c r="CU74" s="39"/>
      <c r="CV74" s="39">
        <f t="shared" si="501"/>
        <v>0</v>
      </c>
      <c r="CW74" s="39"/>
      <c r="CX74" s="39">
        <f t="shared" si="502"/>
        <v>0</v>
      </c>
      <c r="CY74" s="39"/>
      <c r="CZ74" s="39">
        <f t="shared" si="503"/>
        <v>0</v>
      </c>
      <c r="DA74" s="39"/>
      <c r="DB74" s="39">
        <f t="shared" si="504"/>
        <v>0</v>
      </c>
      <c r="DC74" s="39"/>
      <c r="DD74" s="39">
        <f t="shared" si="505"/>
        <v>0</v>
      </c>
      <c r="DE74" s="39"/>
      <c r="DF74" s="39">
        <f t="shared" si="506"/>
        <v>0</v>
      </c>
      <c r="DG74" s="39"/>
      <c r="DH74" s="39">
        <f t="shared" si="507"/>
        <v>0</v>
      </c>
      <c r="DI74" s="39"/>
      <c r="DJ74" s="39">
        <f t="shared" si="508"/>
        <v>0</v>
      </c>
      <c r="DK74" s="39"/>
      <c r="DL74" s="39">
        <f t="shared" si="509"/>
        <v>0</v>
      </c>
      <c r="DM74" s="39"/>
      <c r="DN74" s="39">
        <f t="shared" si="292"/>
        <v>0</v>
      </c>
      <c r="DO74" s="39"/>
      <c r="DP74" s="39">
        <f t="shared" si="57"/>
        <v>0</v>
      </c>
      <c r="DQ74" s="39">
        <f t="shared" si="510"/>
        <v>26</v>
      </c>
      <c r="DR74" s="39">
        <f t="shared" si="510"/>
        <v>1671799.8058486665</v>
      </c>
    </row>
    <row r="75" spans="1:122" ht="30" customHeight="1" x14ac:dyDescent="0.25">
      <c r="A75" s="46"/>
      <c r="B75" s="47">
        <v>53</v>
      </c>
      <c r="C75" s="33" t="s">
        <v>206</v>
      </c>
      <c r="D75" s="34">
        <f t="shared" si="60"/>
        <v>19063</v>
      </c>
      <c r="E75" s="35">
        <v>18530</v>
      </c>
      <c r="F75" s="35">
        <v>18715</v>
      </c>
      <c r="G75" s="48">
        <v>1.38</v>
      </c>
      <c r="H75" s="37">
        <v>1</v>
      </c>
      <c r="I75" s="66">
        <v>1</v>
      </c>
      <c r="J75" s="66"/>
      <c r="K75" s="34">
        <v>1.4</v>
      </c>
      <c r="L75" s="34">
        <v>1.68</v>
      </c>
      <c r="M75" s="34">
        <v>2.23</v>
      </c>
      <c r="N75" s="34">
        <v>2.57</v>
      </c>
      <c r="O75" s="39">
        <v>0</v>
      </c>
      <c r="P75" s="39">
        <f t="shared" si="459"/>
        <v>0</v>
      </c>
      <c r="Q75" s="39">
        <v>0</v>
      </c>
      <c r="R75" s="39">
        <f t="shared" si="460"/>
        <v>0</v>
      </c>
      <c r="S75" s="39"/>
      <c r="T75" s="39">
        <f t="shared" si="461"/>
        <v>0</v>
      </c>
      <c r="U75" s="39"/>
      <c r="V75" s="39">
        <f t="shared" si="462"/>
        <v>0</v>
      </c>
      <c r="W75" s="39"/>
      <c r="X75" s="39">
        <f t="shared" si="463"/>
        <v>0</v>
      </c>
      <c r="Y75" s="39">
        <v>0</v>
      </c>
      <c r="Z75" s="39">
        <f t="shared" si="464"/>
        <v>0</v>
      </c>
      <c r="AA75" s="39"/>
      <c r="AB75" s="39">
        <f t="shared" si="465"/>
        <v>0</v>
      </c>
      <c r="AC75" s="39"/>
      <c r="AD75" s="39">
        <f t="shared" si="466"/>
        <v>0</v>
      </c>
      <c r="AE75" s="39">
        <v>2</v>
      </c>
      <c r="AF75" s="39">
        <f t="shared" si="467"/>
        <v>90795.949999999983</v>
      </c>
      <c r="AG75" s="39">
        <v>94</v>
      </c>
      <c r="AH75" s="39">
        <f t="shared" si="468"/>
        <v>3625495.7430999996</v>
      </c>
      <c r="AI75" s="39"/>
      <c r="AJ75" s="39">
        <f t="shared" si="469"/>
        <v>0</v>
      </c>
      <c r="AK75" s="39"/>
      <c r="AL75" s="39">
        <f t="shared" si="470"/>
        <v>0</v>
      </c>
      <c r="AM75" s="42">
        <v>0</v>
      </c>
      <c r="AN75" s="39">
        <f t="shared" si="471"/>
        <v>0</v>
      </c>
      <c r="AO75" s="43"/>
      <c r="AP75" s="39">
        <f t="shared" si="472"/>
        <v>0</v>
      </c>
      <c r="AQ75" s="39"/>
      <c r="AR75" s="39">
        <f t="shared" si="473"/>
        <v>0</v>
      </c>
      <c r="AS75" s="39"/>
      <c r="AT75" s="39">
        <f t="shared" si="474"/>
        <v>0</v>
      </c>
      <c r="AU75" s="39"/>
      <c r="AV75" s="39">
        <f t="shared" si="475"/>
        <v>0</v>
      </c>
      <c r="AW75" s="39"/>
      <c r="AX75" s="39">
        <f t="shared" si="476"/>
        <v>0</v>
      </c>
      <c r="AY75" s="39"/>
      <c r="AZ75" s="39">
        <f t="shared" si="477"/>
        <v>0</v>
      </c>
      <c r="BA75" s="39"/>
      <c r="BB75" s="39">
        <f t="shared" si="478"/>
        <v>0</v>
      </c>
      <c r="BC75" s="39"/>
      <c r="BD75" s="39">
        <f t="shared" si="479"/>
        <v>0</v>
      </c>
      <c r="BE75" s="39"/>
      <c r="BF75" s="39">
        <f t="shared" si="480"/>
        <v>0</v>
      </c>
      <c r="BG75" s="39"/>
      <c r="BH75" s="39">
        <f t="shared" si="481"/>
        <v>0</v>
      </c>
      <c r="BI75" s="39"/>
      <c r="BJ75" s="39">
        <f t="shared" si="482"/>
        <v>0</v>
      </c>
      <c r="BK75" s="39">
        <v>0</v>
      </c>
      <c r="BL75" s="39">
        <f t="shared" si="483"/>
        <v>0</v>
      </c>
      <c r="BM75" s="39"/>
      <c r="BN75" s="39">
        <f t="shared" si="484"/>
        <v>0</v>
      </c>
      <c r="BO75" s="49"/>
      <c r="BP75" s="39">
        <f t="shared" si="485"/>
        <v>0</v>
      </c>
      <c r="BQ75" s="39">
        <v>2</v>
      </c>
      <c r="BR75" s="39">
        <f t="shared" si="486"/>
        <v>98495.446559999982</v>
      </c>
      <c r="BS75" s="39"/>
      <c r="BT75" s="39">
        <f t="shared" si="487"/>
        <v>0</v>
      </c>
      <c r="BU75" s="39"/>
      <c r="BV75" s="39">
        <f t="shared" si="488"/>
        <v>0</v>
      </c>
      <c r="BW75" s="39"/>
      <c r="BX75" s="39">
        <f t="shared" si="489"/>
        <v>0</v>
      </c>
      <c r="BY75" s="39"/>
      <c r="BZ75" s="39">
        <f t="shared" si="490"/>
        <v>0</v>
      </c>
      <c r="CA75" s="39"/>
      <c r="CB75" s="39">
        <f t="shared" si="491"/>
        <v>0</v>
      </c>
      <c r="CC75" s="39"/>
      <c r="CD75" s="39">
        <f t="shared" si="492"/>
        <v>0</v>
      </c>
      <c r="CE75" s="39"/>
      <c r="CF75" s="39">
        <f t="shared" si="493"/>
        <v>0</v>
      </c>
      <c r="CG75" s="39"/>
      <c r="CH75" s="39">
        <f t="shared" si="494"/>
        <v>0</v>
      </c>
      <c r="CI75" s="39"/>
      <c r="CJ75" s="39">
        <f t="shared" si="495"/>
        <v>0</v>
      </c>
      <c r="CK75" s="39">
        <v>1</v>
      </c>
      <c r="CL75" s="39">
        <f t="shared" si="496"/>
        <v>36136.788099999991</v>
      </c>
      <c r="CM75" s="39"/>
      <c r="CN75" s="39">
        <f t="shared" si="497"/>
        <v>0</v>
      </c>
      <c r="CO75" s="39"/>
      <c r="CP75" s="39">
        <f t="shared" si="498"/>
        <v>0</v>
      </c>
      <c r="CQ75" s="44"/>
      <c r="CR75" s="39">
        <f t="shared" si="499"/>
        <v>0</v>
      </c>
      <c r="CS75" s="39"/>
      <c r="CT75" s="39">
        <f t="shared" si="500"/>
        <v>0</v>
      </c>
      <c r="CU75" s="39"/>
      <c r="CV75" s="39">
        <f t="shared" si="501"/>
        <v>0</v>
      </c>
      <c r="CW75" s="39"/>
      <c r="CX75" s="39">
        <f t="shared" si="502"/>
        <v>0</v>
      </c>
      <c r="CY75" s="39"/>
      <c r="CZ75" s="39">
        <f t="shared" si="503"/>
        <v>0</v>
      </c>
      <c r="DA75" s="39"/>
      <c r="DB75" s="39">
        <f t="shared" si="504"/>
        <v>0</v>
      </c>
      <c r="DC75" s="39"/>
      <c r="DD75" s="39">
        <f t="shared" si="505"/>
        <v>0</v>
      </c>
      <c r="DE75" s="39"/>
      <c r="DF75" s="39">
        <f t="shared" si="506"/>
        <v>0</v>
      </c>
      <c r="DG75" s="39"/>
      <c r="DH75" s="39">
        <f t="shared" si="507"/>
        <v>0</v>
      </c>
      <c r="DI75" s="39">
        <v>1</v>
      </c>
      <c r="DJ75" s="39">
        <f t="shared" si="508"/>
        <v>53403.35867999999</v>
      </c>
      <c r="DK75" s="39"/>
      <c r="DL75" s="39">
        <f t="shared" si="509"/>
        <v>0</v>
      </c>
      <c r="DM75" s="39"/>
      <c r="DN75" s="39">
        <f t="shared" si="292"/>
        <v>0</v>
      </c>
      <c r="DO75" s="39"/>
      <c r="DP75" s="39">
        <f t="shared" si="57"/>
        <v>0</v>
      </c>
      <c r="DQ75" s="39">
        <f t="shared" si="510"/>
        <v>100</v>
      </c>
      <c r="DR75" s="39">
        <f t="shared" si="510"/>
        <v>3904327.2864399999</v>
      </c>
    </row>
    <row r="76" spans="1:122" ht="30" customHeight="1" x14ac:dyDescent="0.25">
      <c r="A76" s="46"/>
      <c r="B76" s="47">
        <v>54</v>
      </c>
      <c r="C76" s="33" t="s">
        <v>207</v>
      </c>
      <c r="D76" s="34">
        <f t="shared" si="60"/>
        <v>19063</v>
      </c>
      <c r="E76" s="35">
        <v>18530</v>
      </c>
      <c r="F76" s="35">
        <v>18715</v>
      </c>
      <c r="G76" s="48">
        <v>2.82</v>
      </c>
      <c r="H76" s="37">
        <v>1</v>
      </c>
      <c r="I76" s="66">
        <v>1</v>
      </c>
      <c r="J76" s="66"/>
      <c r="K76" s="34">
        <v>1.4</v>
      </c>
      <c r="L76" s="34">
        <v>1.68</v>
      </c>
      <c r="M76" s="34">
        <v>2.23</v>
      </c>
      <c r="N76" s="34">
        <v>2.57</v>
      </c>
      <c r="O76" s="39">
        <v>0</v>
      </c>
      <c r="P76" s="39">
        <f t="shared" si="459"/>
        <v>0</v>
      </c>
      <c r="Q76" s="39">
        <v>0</v>
      </c>
      <c r="R76" s="39">
        <f t="shared" si="460"/>
        <v>0</v>
      </c>
      <c r="S76" s="39"/>
      <c r="T76" s="39">
        <f t="shared" si="461"/>
        <v>0</v>
      </c>
      <c r="U76" s="39"/>
      <c r="V76" s="39">
        <f t="shared" si="462"/>
        <v>0</v>
      </c>
      <c r="W76" s="39"/>
      <c r="X76" s="39">
        <f t="shared" si="463"/>
        <v>0</v>
      </c>
      <c r="Y76" s="39">
        <v>0</v>
      </c>
      <c r="Z76" s="39">
        <f t="shared" si="464"/>
        <v>0</v>
      </c>
      <c r="AA76" s="39"/>
      <c r="AB76" s="39">
        <f t="shared" si="465"/>
        <v>0</v>
      </c>
      <c r="AC76" s="39"/>
      <c r="AD76" s="39">
        <f t="shared" si="466"/>
        <v>0</v>
      </c>
      <c r="AE76" s="39">
        <v>0</v>
      </c>
      <c r="AF76" s="39">
        <f t="shared" si="467"/>
        <v>0</v>
      </c>
      <c r="AG76" s="39">
        <v>10</v>
      </c>
      <c r="AH76" s="39">
        <f t="shared" si="468"/>
        <v>788151.24849999999</v>
      </c>
      <c r="AI76" s="39"/>
      <c r="AJ76" s="39">
        <f t="shared" si="469"/>
        <v>0</v>
      </c>
      <c r="AK76" s="39"/>
      <c r="AL76" s="39">
        <f t="shared" si="470"/>
        <v>0</v>
      </c>
      <c r="AM76" s="42">
        <v>0</v>
      </c>
      <c r="AN76" s="39">
        <f t="shared" si="471"/>
        <v>0</v>
      </c>
      <c r="AO76" s="43">
        <v>0</v>
      </c>
      <c r="AP76" s="39">
        <f t="shared" si="472"/>
        <v>0</v>
      </c>
      <c r="AQ76" s="39"/>
      <c r="AR76" s="39">
        <f t="shared" si="473"/>
        <v>0</v>
      </c>
      <c r="AS76" s="39"/>
      <c r="AT76" s="39">
        <f t="shared" si="474"/>
        <v>0</v>
      </c>
      <c r="AU76" s="39"/>
      <c r="AV76" s="39">
        <f t="shared" si="475"/>
        <v>0</v>
      </c>
      <c r="AW76" s="39"/>
      <c r="AX76" s="39">
        <f t="shared" si="476"/>
        <v>0</v>
      </c>
      <c r="AY76" s="39"/>
      <c r="AZ76" s="39">
        <f t="shared" si="477"/>
        <v>0</v>
      </c>
      <c r="BA76" s="39"/>
      <c r="BB76" s="39">
        <f t="shared" si="478"/>
        <v>0</v>
      </c>
      <c r="BC76" s="39"/>
      <c r="BD76" s="39">
        <f t="shared" si="479"/>
        <v>0</v>
      </c>
      <c r="BE76" s="39"/>
      <c r="BF76" s="39">
        <f t="shared" si="480"/>
        <v>0</v>
      </c>
      <c r="BG76" s="39"/>
      <c r="BH76" s="39">
        <f t="shared" si="481"/>
        <v>0</v>
      </c>
      <c r="BI76" s="39"/>
      <c r="BJ76" s="39">
        <f t="shared" si="482"/>
        <v>0</v>
      </c>
      <c r="BK76" s="39">
        <v>0</v>
      </c>
      <c r="BL76" s="39">
        <f t="shared" si="483"/>
        <v>0</v>
      </c>
      <c r="BM76" s="39"/>
      <c r="BN76" s="39">
        <f t="shared" si="484"/>
        <v>0</v>
      </c>
      <c r="BO76" s="49"/>
      <c r="BP76" s="39">
        <f t="shared" si="485"/>
        <v>0</v>
      </c>
      <c r="BQ76" s="39">
        <v>2</v>
      </c>
      <c r="BR76" s="39">
        <f t="shared" si="486"/>
        <v>201273.30383999995</v>
      </c>
      <c r="BS76" s="39"/>
      <c r="BT76" s="39">
        <f t="shared" si="487"/>
        <v>0</v>
      </c>
      <c r="BU76" s="39"/>
      <c r="BV76" s="39">
        <f t="shared" si="488"/>
        <v>0</v>
      </c>
      <c r="BW76" s="39"/>
      <c r="BX76" s="39">
        <f t="shared" si="489"/>
        <v>0</v>
      </c>
      <c r="BY76" s="39"/>
      <c r="BZ76" s="39">
        <f t="shared" si="490"/>
        <v>0</v>
      </c>
      <c r="CA76" s="39"/>
      <c r="CB76" s="39">
        <f t="shared" si="491"/>
        <v>0</v>
      </c>
      <c r="CC76" s="39"/>
      <c r="CD76" s="39">
        <f t="shared" si="492"/>
        <v>0</v>
      </c>
      <c r="CE76" s="39"/>
      <c r="CF76" s="39">
        <f t="shared" si="493"/>
        <v>0</v>
      </c>
      <c r="CG76" s="39"/>
      <c r="CH76" s="39">
        <f t="shared" si="494"/>
        <v>0</v>
      </c>
      <c r="CI76" s="39"/>
      <c r="CJ76" s="39">
        <f t="shared" si="495"/>
        <v>0</v>
      </c>
      <c r="CK76" s="39"/>
      <c r="CL76" s="39">
        <f t="shared" si="496"/>
        <v>0</v>
      </c>
      <c r="CM76" s="39"/>
      <c r="CN76" s="39">
        <f t="shared" si="497"/>
        <v>0</v>
      </c>
      <c r="CO76" s="39"/>
      <c r="CP76" s="39">
        <f t="shared" si="498"/>
        <v>0</v>
      </c>
      <c r="CQ76" s="44"/>
      <c r="CR76" s="39">
        <f t="shared" si="499"/>
        <v>0</v>
      </c>
      <c r="CS76" s="39"/>
      <c r="CT76" s="39">
        <f t="shared" si="500"/>
        <v>0</v>
      </c>
      <c r="CU76" s="39"/>
      <c r="CV76" s="39">
        <f t="shared" si="501"/>
        <v>0</v>
      </c>
      <c r="CW76" s="39"/>
      <c r="CX76" s="39">
        <f t="shared" si="502"/>
        <v>0</v>
      </c>
      <c r="CY76" s="39"/>
      <c r="CZ76" s="39">
        <f t="shared" si="503"/>
        <v>0</v>
      </c>
      <c r="DA76" s="39"/>
      <c r="DB76" s="39">
        <f t="shared" si="504"/>
        <v>0</v>
      </c>
      <c r="DC76" s="39"/>
      <c r="DD76" s="39">
        <f t="shared" si="505"/>
        <v>0</v>
      </c>
      <c r="DE76" s="39"/>
      <c r="DF76" s="39">
        <f t="shared" si="506"/>
        <v>0</v>
      </c>
      <c r="DG76" s="39"/>
      <c r="DH76" s="39">
        <f t="shared" si="507"/>
        <v>0</v>
      </c>
      <c r="DI76" s="39"/>
      <c r="DJ76" s="39">
        <f t="shared" si="508"/>
        <v>0</v>
      </c>
      <c r="DK76" s="39"/>
      <c r="DL76" s="39">
        <f t="shared" si="509"/>
        <v>0</v>
      </c>
      <c r="DM76" s="39"/>
      <c r="DN76" s="39">
        <f t="shared" si="292"/>
        <v>0</v>
      </c>
      <c r="DO76" s="39"/>
      <c r="DP76" s="39">
        <f t="shared" si="57"/>
        <v>0</v>
      </c>
      <c r="DQ76" s="39">
        <f t="shared" si="510"/>
        <v>12</v>
      </c>
      <c r="DR76" s="39">
        <f t="shared" si="510"/>
        <v>989424.55233999994</v>
      </c>
    </row>
    <row r="77" spans="1:122" ht="15.75" customHeight="1" x14ac:dyDescent="0.25">
      <c r="A77" s="86">
        <v>12</v>
      </c>
      <c r="B77" s="100"/>
      <c r="C77" s="88" t="s">
        <v>208</v>
      </c>
      <c r="D77" s="95">
        <f t="shared" si="60"/>
        <v>19063</v>
      </c>
      <c r="E77" s="96">
        <v>18530</v>
      </c>
      <c r="F77" s="96">
        <v>18715</v>
      </c>
      <c r="G77" s="101">
        <v>0.65</v>
      </c>
      <c r="H77" s="97">
        <v>1</v>
      </c>
      <c r="I77" s="97">
        <v>1</v>
      </c>
      <c r="J77" s="98"/>
      <c r="K77" s="95">
        <v>1.4</v>
      </c>
      <c r="L77" s="95">
        <v>1.68</v>
      </c>
      <c r="M77" s="95">
        <v>2.23</v>
      </c>
      <c r="N77" s="95">
        <v>2.57</v>
      </c>
      <c r="O77" s="45">
        <f t="shared" ref="O77:BZ77" si="511">SUM(O78:O89)</f>
        <v>148</v>
      </c>
      <c r="P77" s="45">
        <f t="shared" si="511"/>
        <v>2388210.0774583337</v>
      </c>
      <c r="Q77" s="45">
        <f t="shared" si="511"/>
        <v>0</v>
      </c>
      <c r="R77" s="45">
        <f t="shared" si="511"/>
        <v>0</v>
      </c>
      <c r="S77" s="94">
        <v>0</v>
      </c>
      <c r="T77" s="94">
        <f t="shared" ref="T77" si="512">SUM(T78:T89)</f>
        <v>0</v>
      </c>
      <c r="U77" s="45">
        <f t="shared" si="511"/>
        <v>0</v>
      </c>
      <c r="V77" s="45">
        <f t="shared" si="511"/>
        <v>0</v>
      </c>
      <c r="W77" s="45">
        <f t="shared" si="511"/>
        <v>0</v>
      </c>
      <c r="X77" s="45">
        <f t="shared" si="511"/>
        <v>0</v>
      </c>
      <c r="Y77" s="45">
        <f t="shared" si="511"/>
        <v>27</v>
      </c>
      <c r="Z77" s="45">
        <f t="shared" si="511"/>
        <v>1061768.2954083334</v>
      </c>
      <c r="AA77" s="94">
        <f t="shared" si="511"/>
        <v>0</v>
      </c>
      <c r="AB77" s="94">
        <f t="shared" si="511"/>
        <v>0</v>
      </c>
      <c r="AC77" s="94">
        <f t="shared" si="511"/>
        <v>0</v>
      </c>
      <c r="AD77" s="94">
        <f t="shared" si="511"/>
        <v>0</v>
      </c>
      <c r="AE77" s="94">
        <f t="shared" si="511"/>
        <v>0</v>
      </c>
      <c r="AF77" s="94">
        <f t="shared" si="511"/>
        <v>0</v>
      </c>
      <c r="AG77" s="45">
        <f t="shared" si="511"/>
        <v>3691</v>
      </c>
      <c r="AH77" s="45">
        <f t="shared" si="511"/>
        <v>65605765.822391666</v>
      </c>
      <c r="AI77" s="45">
        <f t="shared" si="511"/>
        <v>2</v>
      </c>
      <c r="AJ77" s="45">
        <f t="shared" si="511"/>
        <v>16657.970583333328</v>
      </c>
      <c r="AK77" s="45">
        <f t="shared" si="511"/>
        <v>0</v>
      </c>
      <c r="AL77" s="45">
        <f t="shared" si="511"/>
        <v>0</v>
      </c>
      <c r="AM77" s="45">
        <f t="shared" si="511"/>
        <v>419</v>
      </c>
      <c r="AN77" s="45">
        <f t="shared" si="511"/>
        <v>5057681.1653958336</v>
      </c>
      <c r="AO77" s="94">
        <f t="shared" si="511"/>
        <v>3595</v>
      </c>
      <c r="AP77" s="94">
        <f t="shared" si="511"/>
        <v>86328279.62634401</v>
      </c>
      <c r="AQ77" s="94">
        <f t="shared" si="511"/>
        <v>0</v>
      </c>
      <c r="AR77" s="94">
        <f t="shared" si="511"/>
        <v>0</v>
      </c>
      <c r="AS77" s="94">
        <f t="shared" si="511"/>
        <v>37</v>
      </c>
      <c r="AT77" s="94">
        <f t="shared" si="511"/>
        <v>1643372.8696280001</v>
      </c>
      <c r="AU77" s="94">
        <f t="shared" si="511"/>
        <v>0</v>
      </c>
      <c r="AV77" s="94">
        <f t="shared" si="511"/>
        <v>0</v>
      </c>
      <c r="AW77" s="94">
        <f t="shared" si="511"/>
        <v>0</v>
      </c>
      <c r="AX77" s="94">
        <f t="shared" si="511"/>
        <v>0</v>
      </c>
      <c r="AY77" s="94">
        <f t="shared" si="511"/>
        <v>0</v>
      </c>
      <c r="AZ77" s="94">
        <f t="shared" si="511"/>
        <v>0</v>
      </c>
      <c r="BA77" s="94">
        <f t="shared" si="511"/>
        <v>119</v>
      </c>
      <c r="BB77" s="94">
        <f t="shared" si="511"/>
        <v>1818780.2567199997</v>
      </c>
      <c r="BC77" s="94">
        <f t="shared" si="511"/>
        <v>0</v>
      </c>
      <c r="BD77" s="94">
        <f t="shared" si="511"/>
        <v>0</v>
      </c>
      <c r="BE77" s="94">
        <f t="shared" si="511"/>
        <v>0</v>
      </c>
      <c r="BF77" s="94">
        <f t="shared" si="511"/>
        <v>0</v>
      </c>
      <c r="BG77" s="94">
        <f t="shared" si="511"/>
        <v>0</v>
      </c>
      <c r="BH77" s="94">
        <f t="shared" si="511"/>
        <v>0</v>
      </c>
      <c r="BI77" s="94">
        <f t="shared" si="511"/>
        <v>0</v>
      </c>
      <c r="BJ77" s="94">
        <f t="shared" si="511"/>
        <v>0</v>
      </c>
      <c r="BK77" s="94">
        <f t="shared" si="511"/>
        <v>1917</v>
      </c>
      <c r="BL77" s="94">
        <f t="shared" si="511"/>
        <v>39823803.212270007</v>
      </c>
      <c r="BM77" s="94">
        <f t="shared" si="511"/>
        <v>39</v>
      </c>
      <c r="BN77" s="94">
        <f t="shared" si="511"/>
        <v>1394783.2444699998</v>
      </c>
      <c r="BO77" s="94">
        <f t="shared" si="511"/>
        <v>299</v>
      </c>
      <c r="BP77" s="94">
        <f t="shared" si="511"/>
        <v>4849113.2471600007</v>
      </c>
      <c r="BQ77" s="94">
        <f t="shared" si="511"/>
        <v>53</v>
      </c>
      <c r="BR77" s="94">
        <f t="shared" si="511"/>
        <v>945699.03399999987</v>
      </c>
      <c r="BS77" s="94">
        <f t="shared" si="511"/>
        <v>0</v>
      </c>
      <c r="BT77" s="94">
        <f t="shared" si="511"/>
        <v>0</v>
      </c>
      <c r="BU77" s="94">
        <f t="shared" si="511"/>
        <v>2</v>
      </c>
      <c r="BV77" s="94">
        <f t="shared" si="511"/>
        <v>13890.464466666665</v>
      </c>
      <c r="BW77" s="94">
        <f t="shared" si="511"/>
        <v>0</v>
      </c>
      <c r="BX77" s="94">
        <f t="shared" si="511"/>
        <v>0</v>
      </c>
      <c r="BY77" s="94">
        <f t="shared" si="511"/>
        <v>0</v>
      </c>
      <c r="BZ77" s="94">
        <f t="shared" si="511"/>
        <v>0</v>
      </c>
      <c r="CA77" s="94">
        <f t="shared" ref="CA77:DR77" si="513">SUM(CA78:CA89)</f>
        <v>129</v>
      </c>
      <c r="CB77" s="94">
        <f t="shared" si="513"/>
        <v>1918163.1349999998</v>
      </c>
      <c r="CC77" s="94">
        <f t="shared" si="513"/>
        <v>420</v>
      </c>
      <c r="CD77" s="94">
        <f t="shared" si="513"/>
        <v>7303702.0128800012</v>
      </c>
      <c r="CE77" s="94">
        <f t="shared" si="513"/>
        <v>0</v>
      </c>
      <c r="CF77" s="94">
        <f t="shared" si="513"/>
        <v>0</v>
      </c>
      <c r="CG77" s="94">
        <f t="shared" si="513"/>
        <v>5</v>
      </c>
      <c r="CH77" s="94">
        <f t="shared" si="513"/>
        <v>126006.35623333332</v>
      </c>
      <c r="CI77" s="94">
        <f t="shared" si="513"/>
        <v>11</v>
      </c>
      <c r="CJ77" s="94">
        <f t="shared" si="513"/>
        <v>277213.98371333332</v>
      </c>
      <c r="CK77" s="94">
        <f t="shared" si="513"/>
        <v>409</v>
      </c>
      <c r="CL77" s="94">
        <f t="shared" si="513"/>
        <v>7064480.212766666</v>
      </c>
      <c r="CM77" s="94">
        <f t="shared" si="513"/>
        <v>816</v>
      </c>
      <c r="CN77" s="94">
        <f t="shared" si="513"/>
        <v>15995585.837301001</v>
      </c>
      <c r="CO77" s="94">
        <f t="shared" si="513"/>
        <v>697</v>
      </c>
      <c r="CP77" s="94">
        <f t="shared" si="513"/>
        <v>14380551.421739999</v>
      </c>
      <c r="CQ77" s="99">
        <f t="shared" si="513"/>
        <v>325</v>
      </c>
      <c r="CR77" s="94">
        <f t="shared" si="513"/>
        <v>5694119.3094333317</v>
      </c>
      <c r="CS77" s="94">
        <f t="shared" si="513"/>
        <v>168</v>
      </c>
      <c r="CT77" s="94">
        <f t="shared" si="513"/>
        <v>3459491.107688</v>
      </c>
      <c r="CU77" s="94">
        <f t="shared" si="513"/>
        <v>97</v>
      </c>
      <c r="CV77" s="94">
        <f t="shared" si="513"/>
        <v>1499814.4993300003</v>
      </c>
      <c r="CW77" s="94">
        <f t="shared" si="513"/>
        <v>477</v>
      </c>
      <c r="CX77" s="94">
        <f t="shared" si="513"/>
        <v>9041853.4188569989</v>
      </c>
      <c r="CY77" s="94">
        <f t="shared" si="513"/>
        <v>292</v>
      </c>
      <c r="CZ77" s="94">
        <f t="shared" si="513"/>
        <v>7002464.8383200001</v>
      </c>
      <c r="DA77" s="94">
        <f t="shared" si="513"/>
        <v>790</v>
      </c>
      <c r="DB77" s="94">
        <f t="shared" si="513"/>
        <v>15715542.286520997</v>
      </c>
      <c r="DC77" s="94">
        <f t="shared" si="513"/>
        <v>725</v>
      </c>
      <c r="DD77" s="94">
        <f t="shared" si="513"/>
        <v>13897017.565666668</v>
      </c>
      <c r="DE77" s="94">
        <f t="shared" si="513"/>
        <v>12</v>
      </c>
      <c r="DF77" s="94">
        <f t="shared" si="513"/>
        <v>557985.1830233332</v>
      </c>
      <c r="DG77" s="94">
        <f t="shared" si="513"/>
        <v>90</v>
      </c>
      <c r="DH77" s="94">
        <f t="shared" si="513"/>
        <v>3499945.1045999997</v>
      </c>
      <c r="DI77" s="94">
        <f t="shared" si="513"/>
        <v>314</v>
      </c>
      <c r="DJ77" s="94">
        <f t="shared" si="513"/>
        <v>6287665.0132799996</v>
      </c>
      <c r="DK77" s="94">
        <f t="shared" si="513"/>
        <v>62</v>
      </c>
      <c r="DL77" s="94">
        <f t="shared" si="513"/>
        <v>1790090.102125</v>
      </c>
      <c r="DM77" s="94">
        <f t="shared" si="513"/>
        <v>343</v>
      </c>
      <c r="DN77" s="94">
        <f t="shared" si="513"/>
        <v>10087884.532357499</v>
      </c>
      <c r="DO77" s="94">
        <f t="shared" si="513"/>
        <v>0</v>
      </c>
      <c r="DP77" s="94">
        <f t="shared" si="513"/>
        <v>0</v>
      </c>
      <c r="DQ77" s="94">
        <f t="shared" si="513"/>
        <v>16530</v>
      </c>
      <c r="DR77" s="94">
        <f t="shared" si="513"/>
        <v>336547381.20713228</v>
      </c>
    </row>
    <row r="78" spans="1:122" ht="15.75" customHeight="1" x14ac:dyDescent="0.25">
      <c r="A78" s="46"/>
      <c r="B78" s="47">
        <v>55</v>
      </c>
      <c r="C78" s="33" t="s">
        <v>209</v>
      </c>
      <c r="D78" s="34">
        <f t="shared" si="60"/>
        <v>19063</v>
      </c>
      <c r="E78" s="35">
        <v>18530</v>
      </c>
      <c r="F78" s="35">
        <v>18715</v>
      </c>
      <c r="G78" s="48">
        <v>0.57999999999999996</v>
      </c>
      <c r="H78" s="37">
        <v>1</v>
      </c>
      <c r="I78" s="37">
        <v>1</v>
      </c>
      <c r="J78" s="38"/>
      <c r="K78" s="34">
        <v>1.4</v>
      </c>
      <c r="L78" s="34">
        <v>1.68</v>
      </c>
      <c r="M78" s="34">
        <v>2.23</v>
      </c>
      <c r="N78" s="34">
        <v>2.57</v>
      </c>
      <c r="O78" s="39">
        <v>0</v>
      </c>
      <c r="P78" s="39">
        <f t="shared" ref="P78:P89" si="514">(O78/12*5*$D78*$G78*$H78*$K78*P$9)+(O78/12*4*$E78*$G78*$I78*$K78*P$10)+(O78/12*3*$F78*$G78*$I78*$K78*P$10)</f>
        <v>0</v>
      </c>
      <c r="Q78" s="39">
        <v>0</v>
      </c>
      <c r="R78" s="39">
        <f t="shared" ref="R78:R89" si="515">(Q78/12*5*$D78*$G78*$H78*$K78*R$9)+(Q78/12*4*$E78*$G78*$I78*$K78*R$10)+(Q78/12*3*$F78*$G78*$I78*$K78*R$10)</f>
        <v>0</v>
      </c>
      <c r="S78" s="39">
        <v>0</v>
      </c>
      <c r="T78" s="39">
        <f t="shared" ref="T78:T89" si="516">(S78/12*5*$D78*$G78*$H78*$K78*T$9)+(S78/12*4*$E78*$G78*$I78*$K78*T$10)+(S78/12*3*$F78*$G78*$I78*$K78*T$10)</f>
        <v>0</v>
      </c>
      <c r="U78" s="39"/>
      <c r="V78" s="39">
        <f t="shared" ref="V78:V89" si="517">(U78/12*5*$D78*$G78*$H78*$K78*V$9)+(U78/12*4*$E78*$G78*$I78*$K78*V$10)+(U78/12*3*$F78*$G78*$I78*$K78*V$10)</f>
        <v>0</v>
      </c>
      <c r="W78" s="39">
        <v>0</v>
      </c>
      <c r="X78" s="39">
        <f t="shared" ref="X78:X89" si="518">(W78/12*5*$D78*$G78*$H78*$K78*X$9)+(W78/12*4*$E78*$G78*$I78*$K78*X$10)+(W78/12*3*$F78*$G78*$I78*$K78*X$10)</f>
        <v>0</v>
      </c>
      <c r="Y78" s="39">
        <v>0</v>
      </c>
      <c r="Z78" s="39">
        <f t="shared" ref="Z78:Z89" si="519">(Y78/12*5*$D78*$G78*$H78*$K78*Z$9)+(Y78/12*4*$E78*$G78*$I78*$K78*Z$10)+(Y78/12*3*$F78*$G78*$I78*$K78*Z$10)</f>
        <v>0</v>
      </c>
      <c r="AA78" s="39">
        <v>0</v>
      </c>
      <c r="AB78" s="39">
        <f t="shared" ref="AB78:AB89" si="520">(AA78/12*5*$D78*$G78*$H78*$K78*AB$9)+(AA78/12*4*$E78*$G78*$I78*$K78*AB$10)+(AA78/12*3*$F78*$G78*$I78*$K78*AB$10)</f>
        <v>0</v>
      </c>
      <c r="AC78" s="39">
        <v>0</v>
      </c>
      <c r="AD78" s="39">
        <f t="shared" ref="AD78:AD89" si="521">(AC78/12*5*$D78*$G78*$H78*$K78*AD$9)+(AC78/12*4*$E78*$G78*$I78*$K78*AD$10)+(AC78/12*3*$F78*$G78*$I78*$K78*AD$10)</f>
        <v>0</v>
      </c>
      <c r="AE78" s="39">
        <v>0</v>
      </c>
      <c r="AF78" s="39">
        <f t="shared" ref="AF78:AF89" si="522">(AE78/12*5*$D78*$G78*$H78*$K78*AF$9)+(AE78/12*4*$E78*$G78*$I78*$K78*AF$10)+(AE78/12*3*$F78*$G78*$I78*$K78*AF$10)</f>
        <v>0</v>
      </c>
      <c r="AG78" s="39">
        <v>0</v>
      </c>
      <c r="AH78" s="39">
        <f t="shared" ref="AH78:AH89" si="523">(AG78/12*5*$D78*$G78*$H78*$K78*AH$9)+(AG78/12*4*$E78*$G78*$I78*$K78*AH$10)+(AG78/12*3*$F78*$G78*$I78*$K78*AH$10)</f>
        <v>0</v>
      </c>
      <c r="AI78" s="39">
        <v>0</v>
      </c>
      <c r="AJ78" s="39">
        <f t="shared" ref="AJ78:AJ89" si="524">(AI78/12*5*$D78*$G78*$H78*$K78*AJ$9)+(AI78/12*4*$E78*$G78*$I78*$K78*AJ$10)+(AI78/12*3*$F78*$G78*$I78*$K78*AJ$10)</f>
        <v>0</v>
      </c>
      <c r="AK78" s="39"/>
      <c r="AL78" s="39">
        <f t="shared" ref="AL78:AL89" si="525">(AK78/12*5*$D78*$G78*$H78*$K78*AL$9)+(AK78/12*4*$E78*$G78*$I78*$K78*AL$10)+(AK78/12*3*$F78*$G78*$I78*$K78*AL$10)</f>
        <v>0</v>
      </c>
      <c r="AM78" s="42">
        <v>0</v>
      </c>
      <c r="AN78" s="39">
        <f t="shared" ref="AN78:AN89" si="526">(AM78/12*5*$D78*$G78*$H78*$K78*AN$9)+(AM78/12*4*$E78*$G78*$I78*$K78*AN$10)+(AM78/12*3*$F78*$G78*$I78*$K78*AN$10)</f>
        <v>0</v>
      </c>
      <c r="AO78" s="43">
        <v>471</v>
      </c>
      <c r="AP78" s="39">
        <f t="shared" ref="AP78:AP89" si="527">(AO78/12*5*$D78*$G78*$H78*$L78*AP$9)+(AO78/12*4*$E78*$G78*$I78*$L78*AP$10)+(AO78/12*3*$F78*$G78*$I78*$L78*AP$10)</f>
        <v>8825173.9831919987</v>
      </c>
      <c r="AQ78" s="39">
        <v>0</v>
      </c>
      <c r="AR78" s="39">
        <f t="shared" ref="AR78:AR89" si="528">(AQ78/12*5*$D78*$G78*$H78*$L78*AR$9)+(AQ78/12*4*$E78*$G78*$I78*$L78*AR$10)+(AQ78/12*3*$F78*$G78*$I78*$L78*AR$10)</f>
        <v>0</v>
      </c>
      <c r="AS78" s="39">
        <v>0</v>
      </c>
      <c r="AT78" s="39">
        <f t="shared" ref="AT78:AT89" si="529">(AS78/12*5*$D78*$G78*$H78*$L78*AT$9)+(AS78/12*4*$E78*$G78*$I78*$L78*AT$10)+(AS78/12*3*$F78*$G78*$I78*$L78*AT$11)</f>
        <v>0</v>
      </c>
      <c r="AU78" s="39">
        <v>0</v>
      </c>
      <c r="AV78" s="39">
        <f t="shared" ref="AV78:AV89" si="530">(AU78/12*5*$D78*$G78*$H78*$L78*AV$9)+(AU78/12*4*$E78*$G78*$I78*$L78*AV$10)+(AU78/12*3*$F78*$G78*$I78*$L78*AV$10)</f>
        <v>0</v>
      </c>
      <c r="AW78" s="39"/>
      <c r="AX78" s="39">
        <f t="shared" ref="AX78:AX89" si="531">(AW78/12*5*$D78*$G78*$H78*$K78*AX$9)+(AW78/12*4*$E78*$G78*$I78*$K78*AX$10)+(AW78/12*3*$F78*$G78*$I78*$K78*AX$10)</f>
        <v>0</v>
      </c>
      <c r="AY78" s="39"/>
      <c r="AZ78" s="39">
        <f t="shared" ref="AZ78:AZ89" si="532">(AY78/12*5*$D78*$G78*$H78*$K78*AZ$9)+(AY78/12*4*$E78*$G78*$I78*$K78*AZ$10)+(AY78/12*3*$F78*$G78*$I78*$K78*AZ$10)</f>
        <v>0</v>
      </c>
      <c r="BA78" s="39">
        <v>0</v>
      </c>
      <c r="BB78" s="39">
        <f t="shared" ref="BB78:BB89" si="533">(BA78/12*5*$D78*$G78*$H78*$L78*BB$9)+(BA78/12*4*$E78*$G78*$I78*$L78*BB$10)+(BA78/12*3*$F78*$G78*$I78*$L78*BB$10)</f>
        <v>0</v>
      </c>
      <c r="BC78" s="39">
        <v>0</v>
      </c>
      <c r="BD78" s="39">
        <f t="shared" ref="BD78:BD89" si="534">(BC78/12*5*$D78*$G78*$H78*$K78*BD$9)+(BC78/12*4*$E78*$G78*$I78*$K78*BD$10)+(BC78/12*3*$F78*$G78*$I78*$K78*BD$10)</f>
        <v>0</v>
      </c>
      <c r="BE78" s="39">
        <v>0</v>
      </c>
      <c r="BF78" s="39">
        <f t="shared" ref="BF78:BF89" si="535">(BE78/12*5*$D78*$G78*$H78*$K78*BF$9)+(BE78/12*4*$E78*$G78*$I78*$K78*BF$10)+(BE78/12*3*$F78*$G78*$I78*$K78*BF$10)</f>
        <v>0</v>
      </c>
      <c r="BG78" s="39">
        <v>0</v>
      </c>
      <c r="BH78" s="39">
        <f t="shared" ref="BH78:BH89" si="536">(BG78/12*5*$D78*$G78*$H78*$K78*BH$9)+(BG78/12*4*$E78*$G78*$I78*$K78*BH$10)+(BG78/12*3*$F78*$G78*$I78*$K78*BH$10)</f>
        <v>0</v>
      </c>
      <c r="BI78" s="39">
        <v>0</v>
      </c>
      <c r="BJ78" s="39">
        <f t="shared" ref="BJ78:BJ89" si="537">(BI78/12*5*$D78*$G78*$H78*$L78*BJ$9)+(BI78/12*4*$E78*$G78*$I78*$L78*BJ$10)+(BI78/12*3*$F78*$G78*$I78*$L78*BJ$10)</f>
        <v>0</v>
      </c>
      <c r="BK78" s="39">
        <v>897</v>
      </c>
      <c r="BL78" s="39">
        <f t="shared" ref="BL78:BL89" si="538">(BK78/12*5*$D78*$G78*$H78*$K78*BL$9)+(BK78/12*4*$E78*$G78*$I78*$K78*BL$10)+(BK78/12*3*$F78*$G78*$I78*$K78*BL$10)</f>
        <v>14638902.763485</v>
      </c>
      <c r="BM78" s="39">
        <v>0</v>
      </c>
      <c r="BN78" s="39">
        <f t="shared" ref="BN78:BN89" si="539">(BM78/12*5*$D78*$G78*$H78*$K78*BN$9)+(BM78/12*4*$E78*$G78*$I78*$K78*BN$10)+(BM78/12*3*$F78*$G78*$I78*$K78*BN$11)</f>
        <v>0</v>
      </c>
      <c r="BO78" s="49">
        <v>0</v>
      </c>
      <c r="BP78" s="39">
        <f t="shared" ref="BP78:BP89" si="540">(BO78/12*5*$D78*$G78*$H78*$L78*BP$9)+(BO78/12*4*$E78*$G78*$I78*$L78*BP$10)+(BO78/12*3*$F78*$G78*$I78*$L78*BP$10)</f>
        <v>0</v>
      </c>
      <c r="BQ78" s="39"/>
      <c r="BR78" s="39">
        <f t="shared" ref="BR78:BR89" si="541">(BQ78/12*5*$D78*$G78*$H78*$L78*BR$9)+(BQ78/12*4*$E78*$G78*$I78*$L78*BR$10)+(BQ78/12*3*$F78*$G78*$I78*$L78*BR$10)</f>
        <v>0</v>
      </c>
      <c r="BS78" s="39">
        <v>0</v>
      </c>
      <c r="BT78" s="39">
        <f t="shared" ref="BT78:BT89" si="542">(BS78/12*5*$D78*$G78*$H78*$K78*BT$9)+(BS78/12*4*$E78*$G78*$I78*$K78*BT$10)+(BS78/12*3*$F78*$G78*$I78*$K78*BT$10)</f>
        <v>0</v>
      </c>
      <c r="BU78" s="39">
        <v>0</v>
      </c>
      <c r="BV78" s="39">
        <f t="shared" ref="BV78:BV89" si="543">(BU78/12*5*$D78*$G78*$H78*$K78*BV$9)+(BU78/12*4*$E78*$G78*$I78*$K78*BV$10)+(BU78/12*3*$F78*$G78*$I78*$K78*BV$10)</f>
        <v>0</v>
      </c>
      <c r="BW78" s="39">
        <v>0</v>
      </c>
      <c r="BX78" s="39">
        <f t="shared" ref="BX78:BX89" si="544">(BW78/12*5*$D78*$G78*$H78*$L78*BX$9)+(BW78/12*4*$E78*$G78*$I78*$L78*BX$10)+(BW78/12*3*$F78*$G78*$I78*$L78*BX$10)</f>
        <v>0</v>
      </c>
      <c r="BY78" s="39"/>
      <c r="BZ78" s="39">
        <f t="shared" ref="BZ78:BZ89" si="545">(BY78/12*5*$D78*$G78*$H78*$L78*BZ$9)+(BY78/12*4*$E78*$G78*$I78*$L78*BZ$10)+(BY78/12*3*$F78*$G78*$I78*$L78*BZ$10)</f>
        <v>0</v>
      </c>
      <c r="CA78" s="39">
        <v>0</v>
      </c>
      <c r="CB78" s="39">
        <f t="shared" ref="CB78:CB89" si="546">(CA78/12*5*$D78*$G78*$H78*$K78*CB$9)+(CA78/12*4*$E78*$G78*$I78*$K78*CB$10)+(CA78/12*3*$F78*$G78*$I78*$K78*CB$10)</f>
        <v>0</v>
      </c>
      <c r="CC78" s="39">
        <v>50</v>
      </c>
      <c r="CD78" s="39">
        <f t="shared" ref="CD78:CD89" si="547">(CC78/12*5*$D78*$G78*$H78*$L78*CD$9)+(CC78/12*4*$E78*$G78*$I78*$L78*CD$10)+(CC78/12*3*$F78*$G78*$I78*$L78*CD$10)</f>
        <v>833427.86800000002</v>
      </c>
      <c r="CE78" s="39">
        <v>0</v>
      </c>
      <c r="CF78" s="39">
        <f t="shared" ref="CF78:CF89" si="548">(CE78/12*5*$D78*$G78*$H78*$K78*CF$9)+(CE78/12*4*$E78*$G78*$I78*$K78*CF$10)+(CE78/12*3*$F78*$G78*$I78*$K78*CF$10)</f>
        <v>0</v>
      </c>
      <c r="CG78" s="39"/>
      <c r="CH78" s="39">
        <f t="shared" ref="CH78:CH89" si="549">(CG78/12*5*$D78*$G78*$H78*$K78*CH$9)+(CG78/12*4*$E78*$G78*$I78*$K78*CH$10)+(CG78/12*3*$F78*$G78*$I78*$K78*CH$10)</f>
        <v>0</v>
      </c>
      <c r="CI78" s="39"/>
      <c r="CJ78" s="39">
        <f t="shared" ref="CJ78:CJ89" si="550">(CI78/12*5*$D78*$G78*$H78*$K78*CJ$9)+(CI78/12*4*$E78*$G78*$I78*$K78*CJ$10)+(CI78/12*3*$F78*$G78*$I78*$K78*CJ$10)</f>
        <v>0</v>
      </c>
      <c r="CK78" s="39">
        <v>36</v>
      </c>
      <c r="CL78" s="39">
        <f t="shared" ref="CL78:CL89" si="551">(CK78/12*5*$D78*$G78*$H78*$K78*CL$9)+(CK78/12*4*$E78*$G78*$I78*$K78*CL$10)+(CK78/12*3*$F78*$G78*$I78*$K78*CL$10)</f>
        <v>546765.31559999997</v>
      </c>
      <c r="CM78" s="39">
        <v>80</v>
      </c>
      <c r="CN78" s="39">
        <f t="shared" ref="CN78:CN89" si="552">(CM78/12*5*$D78*$G78*$H78*$L78*CN$9)+(CM78/12*4*$E78*$G78*$I78*$L78*CN$10)+(CM78/12*3*$F78*$G78*$I78*$L78*CN$10)</f>
        <v>1485965.4891199998</v>
      </c>
      <c r="CO78" s="39">
        <v>60</v>
      </c>
      <c r="CP78" s="39">
        <f t="shared" ref="CP78:CP89" si="553">(CO78/12*5*$D78*$G78*$H78*$L78*CP$9)+(CO78/12*4*$E78*$G78*$I78*$L78*CP$10)+(CO78/12*3*$F78*$G78*$I78*$L78*CP$10)</f>
        <v>1281216.5629199999</v>
      </c>
      <c r="CQ78" s="44">
        <v>36</v>
      </c>
      <c r="CR78" s="39">
        <f t="shared" ref="CR78:CR89" si="554">(CQ78/12*5*$D78*$G78*$H78*$K78*CR$9)+(CQ78/12*4*$E78*$G78*$I78*$K78*CR$10)+(CQ78/12*3*$F78*$G78*$I78*$K78*CR$10)</f>
        <v>620949.55439999979</v>
      </c>
      <c r="CS78" s="39"/>
      <c r="CT78" s="39">
        <f t="shared" ref="CT78:CT89" si="555">(CS78/12*5*$D78*$G78*$H78*$L78*CT$9)+(CS78/12*4*$E78*$G78*$I78*$L78*CT$10)+(CS78/12*3*$F78*$G78*$I78*$L78*CT$10)</f>
        <v>0</v>
      </c>
      <c r="CU78" s="39"/>
      <c r="CV78" s="39">
        <f t="shared" ref="CV78:CV89" si="556">(CU78/12*5*$D78*$G78*$H78*$L78*CV$9)+(CU78/12*4*$E78*$G78*$I78*$L78*CV$10)+(CU78/12*3*$F78*$G78*$I78*$L78*CV$10)</f>
        <v>0</v>
      </c>
      <c r="CW78" s="39">
        <v>21</v>
      </c>
      <c r="CX78" s="39">
        <f t="shared" ref="CX78:CX89" si="557">(CW78/12*5*$D78*$G78*$H78*$L78*CX$9)+(CW78/12*4*$E78*$G78*$I78*$L78*CX$10)+(CW78/12*3*$F78*$G78*$I78*$L78*CX$10)</f>
        <v>439096.42614599993</v>
      </c>
      <c r="CY78" s="39">
        <v>20</v>
      </c>
      <c r="CZ78" s="39">
        <f t="shared" ref="CZ78:CZ89" si="558">(CY78/12*5*$D78*$G78*$H78*$L78*CZ$9)+(CY78/12*4*$E78*$G78*$I78*$L78*CZ$10)+(CY78/12*3*$F78*$G78*$I78*$L78*CZ$10)</f>
        <v>417413.11471999995</v>
      </c>
      <c r="DA78" s="39">
        <v>70</v>
      </c>
      <c r="DB78" s="39">
        <f t="shared" ref="DB78:DB89" si="559">(DA78/12*5*$D78*$G78*$H78*$L78*DB$9)+(DA78/12*4*$E78*$G78*$I78*$L78*DB$10)+(DA78/12*3*$F78*$G78*$I78*$L78*DB$10)</f>
        <v>1463654.7538199995</v>
      </c>
      <c r="DC78" s="39">
        <v>54</v>
      </c>
      <c r="DD78" s="39">
        <f t="shared" ref="DD78:DD89" si="560">(DC78/12*5*$D78*$G78*$H78*$K78*DD$9)+(DC78/12*4*$E78*$G78*$I78*$K78*DD$10)+(DC78/12*3*$F78*$G78*$I78*$K78*DD$10)</f>
        <v>931424.3315999998</v>
      </c>
      <c r="DE78" s="39"/>
      <c r="DF78" s="39">
        <f t="shared" ref="DF78:DF89" si="561">(DE78/12*5*$D78*$G78*$H78*$K78*DF$9)+(DE78/12*4*$E78*$G78*$I78*$K78*DF$10)+(DE78/12*3*$F78*$G78*$I78*$K78*DF$10)</f>
        <v>0</v>
      </c>
      <c r="DG78" s="39"/>
      <c r="DH78" s="39">
        <f t="shared" ref="DH78:DH89" si="562">(DG78/12*5*$D78*$G78*$H78*$L78*DH$9)+(DG78/12*4*$E78*$G78*$I78*$L78*DH$10)+(DG78/12*3*$F78*$G78*$I78*$L78*DH$10)</f>
        <v>0</v>
      </c>
      <c r="DI78" s="39">
        <v>5</v>
      </c>
      <c r="DJ78" s="39">
        <f t="shared" ref="DJ78:DJ89" si="563">(DI78/12*5*$D78*$G78*$H78*$L78*DJ$9)+(DI78/12*4*$E78*$G78*$I78*$L78*DJ$10)+(DI78/12*3*$F78*$G78*$I78*$L78*DJ$10)</f>
        <v>112224.4494</v>
      </c>
      <c r="DK78" s="39"/>
      <c r="DL78" s="39">
        <f t="shared" ref="DL78:DL89" si="564">(DK78/12*5*$D78*$G78*$H78*$M78*DL$9)+(DK78/12*4*$E78*$G78*$I78*$M78*DL$10)+(DK78/12*3*$F78*$G78*$I78*$M78*DL$10)</f>
        <v>0</v>
      </c>
      <c r="DM78" s="39">
        <v>7</v>
      </c>
      <c r="DN78" s="39">
        <f t="shared" si="292"/>
        <v>232418.63126416664</v>
      </c>
      <c r="DO78" s="39"/>
      <c r="DP78" s="39">
        <f t="shared" ref="DP78:DP139" si="565">(DO78*$D78*$G78*$H78*$L78*DP$9)</f>
        <v>0</v>
      </c>
      <c r="DQ78" s="39">
        <f t="shared" ref="DQ78:DQ89" si="566">SUM(O78,Q78,S78,U78,W78,Y78,AA78,AC78,AE78,AG78,AI78,AK78,AM78,AO78,AQ78,AS78,AU78,AW78,AY78,BA78,BC78,BE78,BG78,BI78,BK78,BM78,BO78,BQ78,BS78,BU78,BW78,BY78,CA78,CC78,CE78,CG78,CI78,CK78,CM78,CO78,CQ78,CS78,CU78,CW78,CY78,DA78,DC78,DE78,DG78,DI78,DK78,DM78,DO78)</f>
        <v>1807</v>
      </c>
      <c r="DR78" s="39">
        <f t="shared" ref="DR78:DR89" si="567">SUM(P78,R78,T78,V78,X78,Z78,AB78,AD78,AF78,AH78,AJ78,AL78,AN78,AP78,AR78,AT78,AV78,AX78,AZ78,BB78,BD78,BF78,BH78,BJ78,BL78,BN78,BP78,BR78,BT78,BV78,BX78,BZ78,CB78,CD78,CF78,CH78,CJ78,CL78,CN78,CP78,CR78,CT78,CV78,CX78,CZ78,DB78,DD78,DF78,DH78,DJ78,DL78,DN78,DP78)</f>
        <v>31828633.243667163</v>
      </c>
    </row>
    <row r="79" spans="1:122" ht="15.75" customHeight="1" x14ac:dyDescent="0.25">
      <c r="A79" s="46"/>
      <c r="B79" s="47">
        <v>56</v>
      </c>
      <c r="C79" s="33" t="s">
        <v>210</v>
      </c>
      <c r="D79" s="34">
        <f t="shared" si="60"/>
        <v>19063</v>
      </c>
      <c r="E79" s="35">
        <v>18530</v>
      </c>
      <c r="F79" s="35">
        <v>18715</v>
      </c>
      <c r="G79" s="48">
        <v>0.62</v>
      </c>
      <c r="H79" s="37">
        <v>1</v>
      </c>
      <c r="I79" s="37">
        <v>1</v>
      </c>
      <c r="J79" s="38"/>
      <c r="K79" s="34">
        <v>1.4</v>
      </c>
      <c r="L79" s="34">
        <v>1.68</v>
      </c>
      <c r="M79" s="34">
        <v>2.23</v>
      </c>
      <c r="N79" s="34">
        <v>2.57</v>
      </c>
      <c r="O79" s="39">
        <v>0</v>
      </c>
      <c r="P79" s="39">
        <f t="shared" si="514"/>
        <v>0</v>
      </c>
      <c r="Q79" s="39">
        <v>0</v>
      </c>
      <c r="R79" s="39">
        <f t="shared" si="515"/>
        <v>0</v>
      </c>
      <c r="S79" s="39"/>
      <c r="T79" s="39">
        <f t="shared" si="516"/>
        <v>0</v>
      </c>
      <c r="U79" s="39"/>
      <c r="V79" s="39">
        <f t="shared" si="517"/>
        <v>0</v>
      </c>
      <c r="W79" s="39"/>
      <c r="X79" s="39">
        <f t="shared" si="518"/>
        <v>0</v>
      </c>
      <c r="Y79" s="39">
        <v>0</v>
      </c>
      <c r="Z79" s="39">
        <f t="shared" si="519"/>
        <v>0</v>
      </c>
      <c r="AA79" s="39"/>
      <c r="AB79" s="39">
        <f t="shared" si="520"/>
        <v>0</v>
      </c>
      <c r="AC79" s="39"/>
      <c r="AD79" s="39">
        <f t="shared" si="521"/>
        <v>0</v>
      </c>
      <c r="AE79" s="39">
        <v>0</v>
      </c>
      <c r="AF79" s="39">
        <f t="shared" si="522"/>
        <v>0</v>
      </c>
      <c r="AG79" s="39">
        <v>2040</v>
      </c>
      <c r="AH79" s="39">
        <f t="shared" si="523"/>
        <v>35349421.953999996</v>
      </c>
      <c r="AI79" s="39"/>
      <c r="AJ79" s="39">
        <f t="shared" si="524"/>
        <v>0</v>
      </c>
      <c r="AK79" s="39"/>
      <c r="AL79" s="39">
        <f t="shared" si="525"/>
        <v>0</v>
      </c>
      <c r="AM79" s="42">
        <v>0</v>
      </c>
      <c r="AN79" s="39">
        <f t="shared" si="526"/>
        <v>0</v>
      </c>
      <c r="AO79" s="43">
        <v>1248</v>
      </c>
      <c r="AP79" s="39">
        <f t="shared" si="527"/>
        <v>24996583.282944001</v>
      </c>
      <c r="AQ79" s="39"/>
      <c r="AR79" s="39">
        <f t="shared" si="528"/>
        <v>0</v>
      </c>
      <c r="AS79" s="39"/>
      <c r="AT79" s="39">
        <f t="shared" si="529"/>
        <v>0</v>
      </c>
      <c r="AU79" s="39"/>
      <c r="AV79" s="39">
        <f t="shared" si="530"/>
        <v>0</v>
      </c>
      <c r="AW79" s="39"/>
      <c r="AX79" s="39">
        <f t="shared" si="531"/>
        <v>0</v>
      </c>
      <c r="AY79" s="39"/>
      <c r="AZ79" s="39">
        <f t="shared" si="532"/>
        <v>0</v>
      </c>
      <c r="BA79" s="39">
        <v>5</v>
      </c>
      <c r="BB79" s="39">
        <f t="shared" si="533"/>
        <v>97412.2114</v>
      </c>
      <c r="BC79" s="39"/>
      <c r="BD79" s="39">
        <f t="shared" si="534"/>
        <v>0</v>
      </c>
      <c r="BE79" s="39"/>
      <c r="BF79" s="39">
        <f t="shared" si="535"/>
        <v>0</v>
      </c>
      <c r="BG79" s="39"/>
      <c r="BH79" s="39">
        <f t="shared" si="536"/>
        <v>0</v>
      </c>
      <c r="BI79" s="39"/>
      <c r="BJ79" s="39">
        <f t="shared" si="537"/>
        <v>0</v>
      </c>
      <c r="BK79" s="39">
        <v>72</v>
      </c>
      <c r="BL79" s="39">
        <f t="shared" si="538"/>
        <v>1256065.4660400001</v>
      </c>
      <c r="BM79" s="39"/>
      <c r="BN79" s="39">
        <f t="shared" si="539"/>
        <v>0</v>
      </c>
      <c r="BO79" s="49"/>
      <c r="BP79" s="39">
        <f t="shared" si="540"/>
        <v>0</v>
      </c>
      <c r="BQ79" s="39"/>
      <c r="BR79" s="39">
        <f t="shared" si="541"/>
        <v>0</v>
      </c>
      <c r="BS79" s="39"/>
      <c r="BT79" s="39">
        <f t="shared" si="542"/>
        <v>0</v>
      </c>
      <c r="BU79" s="39"/>
      <c r="BV79" s="39">
        <f t="shared" si="543"/>
        <v>0</v>
      </c>
      <c r="BW79" s="39"/>
      <c r="BX79" s="39">
        <f t="shared" si="544"/>
        <v>0</v>
      </c>
      <c r="BY79" s="39"/>
      <c r="BZ79" s="39">
        <f t="shared" si="545"/>
        <v>0</v>
      </c>
      <c r="CA79" s="39"/>
      <c r="CB79" s="39">
        <f t="shared" si="546"/>
        <v>0</v>
      </c>
      <c r="CC79" s="39">
        <v>163</v>
      </c>
      <c r="CD79" s="39">
        <f t="shared" si="547"/>
        <v>2904352.42552</v>
      </c>
      <c r="CE79" s="39"/>
      <c r="CF79" s="39">
        <f t="shared" si="548"/>
        <v>0</v>
      </c>
      <c r="CG79" s="39"/>
      <c r="CH79" s="39">
        <f t="shared" si="549"/>
        <v>0</v>
      </c>
      <c r="CI79" s="39"/>
      <c r="CJ79" s="39">
        <f t="shared" si="550"/>
        <v>0</v>
      </c>
      <c r="CK79" s="39">
        <v>143</v>
      </c>
      <c r="CL79" s="39">
        <f t="shared" si="551"/>
        <v>2321657.705033333</v>
      </c>
      <c r="CM79" s="39">
        <v>231</v>
      </c>
      <c r="CN79" s="39">
        <f t="shared" si="552"/>
        <v>4586637.4429259999</v>
      </c>
      <c r="CO79" s="39">
        <v>131</v>
      </c>
      <c r="CP79" s="39">
        <f t="shared" si="553"/>
        <v>2990241.6448379997</v>
      </c>
      <c r="CQ79" s="44">
        <v>109</v>
      </c>
      <c r="CR79" s="39">
        <f t="shared" si="554"/>
        <v>2009759.1420666664</v>
      </c>
      <c r="CS79" s="39"/>
      <c r="CT79" s="39">
        <f t="shared" si="555"/>
        <v>0</v>
      </c>
      <c r="CU79" s="39"/>
      <c r="CV79" s="39">
        <f t="shared" si="556"/>
        <v>0</v>
      </c>
      <c r="CW79" s="39">
        <v>100</v>
      </c>
      <c r="CX79" s="39">
        <f t="shared" si="557"/>
        <v>2235137.8013999998</v>
      </c>
      <c r="CY79" s="39">
        <v>37</v>
      </c>
      <c r="CZ79" s="39">
        <f t="shared" si="558"/>
        <v>825470.41824799986</v>
      </c>
      <c r="DA79" s="39">
        <v>100</v>
      </c>
      <c r="DB79" s="39">
        <f t="shared" si="559"/>
        <v>2235137.8013999998</v>
      </c>
      <c r="DC79" s="39">
        <v>242</v>
      </c>
      <c r="DD79" s="39">
        <f t="shared" si="560"/>
        <v>4462034.0585333332</v>
      </c>
      <c r="DE79" s="39"/>
      <c r="DF79" s="39">
        <f t="shared" si="561"/>
        <v>0</v>
      </c>
      <c r="DG79" s="39"/>
      <c r="DH79" s="39">
        <f t="shared" si="562"/>
        <v>0</v>
      </c>
      <c r="DI79" s="39">
        <v>1</v>
      </c>
      <c r="DJ79" s="39">
        <f t="shared" si="563"/>
        <v>23992.813319999997</v>
      </c>
      <c r="DK79" s="39"/>
      <c r="DL79" s="39">
        <f t="shared" si="564"/>
        <v>0</v>
      </c>
      <c r="DM79" s="39">
        <v>12</v>
      </c>
      <c r="DN79" s="39">
        <f t="shared" si="292"/>
        <v>425910.00408999994</v>
      </c>
      <c r="DO79" s="39"/>
      <c r="DP79" s="39">
        <f t="shared" si="565"/>
        <v>0</v>
      </c>
      <c r="DQ79" s="39">
        <f t="shared" si="566"/>
        <v>4634</v>
      </c>
      <c r="DR79" s="39">
        <f t="shared" si="567"/>
        <v>86719814.171759337</v>
      </c>
    </row>
    <row r="80" spans="1:122" ht="15.75" customHeight="1" x14ac:dyDescent="0.25">
      <c r="A80" s="46"/>
      <c r="B80" s="47">
        <v>57</v>
      </c>
      <c r="C80" s="33" t="s">
        <v>211</v>
      </c>
      <c r="D80" s="34">
        <f t="shared" ref="D80:D143" si="568">D79</f>
        <v>19063</v>
      </c>
      <c r="E80" s="35">
        <v>18530</v>
      </c>
      <c r="F80" s="35">
        <v>18715</v>
      </c>
      <c r="G80" s="48">
        <v>1.4</v>
      </c>
      <c r="H80" s="37">
        <v>1</v>
      </c>
      <c r="I80" s="37">
        <v>1</v>
      </c>
      <c r="J80" s="38"/>
      <c r="K80" s="34">
        <v>1.4</v>
      </c>
      <c r="L80" s="34">
        <v>1.68</v>
      </c>
      <c r="M80" s="34">
        <v>2.23</v>
      </c>
      <c r="N80" s="34">
        <v>2.57</v>
      </c>
      <c r="O80" s="39">
        <v>0</v>
      </c>
      <c r="P80" s="39">
        <f t="shared" si="514"/>
        <v>0</v>
      </c>
      <c r="Q80" s="39">
        <v>0</v>
      </c>
      <c r="R80" s="39">
        <f t="shared" si="515"/>
        <v>0</v>
      </c>
      <c r="S80" s="39">
        <v>0</v>
      </c>
      <c r="T80" s="39">
        <f t="shared" si="516"/>
        <v>0</v>
      </c>
      <c r="U80" s="39"/>
      <c r="V80" s="39">
        <f t="shared" si="517"/>
        <v>0</v>
      </c>
      <c r="W80" s="39">
        <v>0</v>
      </c>
      <c r="X80" s="39">
        <f t="shared" si="518"/>
        <v>0</v>
      </c>
      <c r="Y80" s="39">
        <v>0</v>
      </c>
      <c r="Z80" s="39">
        <f t="shared" si="519"/>
        <v>0</v>
      </c>
      <c r="AA80" s="39">
        <v>0</v>
      </c>
      <c r="AB80" s="39">
        <f t="shared" si="520"/>
        <v>0</v>
      </c>
      <c r="AC80" s="39">
        <v>0</v>
      </c>
      <c r="AD80" s="39">
        <f t="shared" si="521"/>
        <v>0</v>
      </c>
      <c r="AE80" s="39">
        <v>0</v>
      </c>
      <c r="AF80" s="39">
        <f t="shared" si="522"/>
        <v>0</v>
      </c>
      <c r="AG80" s="39">
        <v>5</v>
      </c>
      <c r="AH80" s="39">
        <f t="shared" si="523"/>
        <v>195640.3808333333</v>
      </c>
      <c r="AI80" s="39">
        <v>0</v>
      </c>
      <c r="AJ80" s="39">
        <f t="shared" si="524"/>
        <v>0</v>
      </c>
      <c r="AK80" s="39"/>
      <c r="AL80" s="39">
        <f t="shared" si="525"/>
        <v>0</v>
      </c>
      <c r="AM80" s="42">
        <v>0</v>
      </c>
      <c r="AN80" s="39">
        <f t="shared" si="526"/>
        <v>0</v>
      </c>
      <c r="AO80" s="43">
        <v>9</v>
      </c>
      <c r="AP80" s="39">
        <f t="shared" si="527"/>
        <v>407047.33943999995</v>
      </c>
      <c r="AQ80" s="39">
        <v>0</v>
      </c>
      <c r="AR80" s="39">
        <f t="shared" si="528"/>
        <v>0</v>
      </c>
      <c r="AS80" s="39">
        <v>0</v>
      </c>
      <c r="AT80" s="39">
        <f t="shared" si="529"/>
        <v>0</v>
      </c>
      <c r="AU80" s="39">
        <v>0</v>
      </c>
      <c r="AV80" s="39">
        <f t="shared" si="530"/>
        <v>0</v>
      </c>
      <c r="AW80" s="39"/>
      <c r="AX80" s="39">
        <f t="shared" si="531"/>
        <v>0</v>
      </c>
      <c r="AY80" s="39"/>
      <c r="AZ80" s="39">
        <f t="shared" si="532"/>
        <v>0</v>
      </c>
      <c r="BA80" s="39"/>
      <c r="BB80" s="39">
        <f t="shared" si="533"/>
        <v>0</v>
      </c>
      <c r="BC80" s="39">
        <v>0</v>
      </c>
      <c r="BD80" s="39">
        <f t="shared" si="534"/>
        <v>0</v>
      </c>
      <c r="BE80" s="39">
        <v>0</v>
      </c>
      <c r="BF80" s="39">
        <f t="shared" si="535"/>
        <v>0</v>
      </c>
      <c r="BG80" s="39">
        <v>0</v>
      </c>
      <c r="BH80" s="39">
        <f t="shared" si="536"/>
        <v>0</v>
      </c>
      <c r="BI80" s="39">
        <v>0</v>
      </c>
      <c r="BJ80" s="39">
        <f t="shared" si="537"/>
        <v>0</v>
      </c>
      <c r="BK80" s="39">
        <v>34</v>
      </c>
      <c r="BL80" s="39">
        <f t="shared" si="538"/>
        <v>1339352.9610999997</v>
      </c>
      <c r="BM80" s="39">
        <v>0</v>
      </c>
      <c r="BN80" s="39">
        <f t="shared" si="539"/>
        <v>0</v>
      </c>
      <c r="BO80" s="49"/>
      <c r="BP80" s="39">
        <f t="shared" si="540"/>
        <v>0</v>
      </c>
      <c r="BQ80" s="39"/>
      <c r="BR80" s="39">
        <f t="shared" si="541"/>
        <v>0</v>
      </c>
      <c r="BS80" s="39">
        <v>0</v>
      </c>
      <c r="BT80" s="39">
        <f t="shared" si="542"/>
        <v>0</v>
      </c>
      <c r="BU80" s="39"/>
      <c r="BV80" s="39">
        <f t="shared" si="543"/>
        <v>0</v>
      </c>
      <c r="BW80" s="39">
        <v>0</v>
      </c>
      <c r="BX80" s="39">
        <f t="shared" si="544"/>
        <v>0</v>
      </c>
      <c r="BY80" s="39"/>
      <c r="BZ80" s="39">
        <f t="shared" si="545"/>
        <v>0</v>
      </c>
      <c r="CA80" s="39">
        <v>0</v>
      </c>
      <c r="CB80" s="39">
        <f t="shared" si="546"/>
        <v>0</v>
      </c>
      <c r="CC80" s="39">
        <v>2</v>
      </c>
      <c r="CD80" s="39">
        <f t="shared" si="547"/>
        <v>80468.897599999997</v>
      </c>
      <c r="CE80" s="39">
        <v>0</v>
      </c>
      <c r="CF80" s="39">
        <f t="shared" si="548"/>
        <v>0</v>
      </c>
      <c r="CG80" s="39"/>
      <c r="CH80" s="39">
        <f t="shared" si="549"/>
        <v>0</v>
      </c>
      <c r="CI80" s="39"/>
      <c r="CJ80" s="39">
        <f t="shared" si="550"/>
        <v>0</v>
      </c>
      <c r="CK80" s="39"/>
      <c r="CL80" s="39">
        <f t="shared" si="551"/>
        <v>0</v>
      </c>
      <c r="CM80" s="39">
        <v>9</v>
      </c>
      <c r="CN80" s="39">
        <f t="shared" si="552"/>
        <v>403516.49057999998</v>
      </c>
      <c r="CO80" s="39">
        <v>1</v>
      </c>
      <c r="CP80" s="39">
        <f t="shared" si="553"/>
        <v>51543.195059999998</v>
      </c>
      <c r="CQ80" s="44"/>
      <c r="CR80" s="39">
        <f t="shared" si="554"/>
        <v>0</v>
      </c>
      <c r="CS80" s="39"/>
      <c r="CT80" s="39">
        <f t="shared" si="555"/>
        <v>0</v>
      </c>
      <c r="CU80" s="39"/>
      <c r="CV80" s="39">
        <f t="shared" si="556"/>
        <v>0</v>
      </c>
      <c r="CW80" s="39">
        <v>0</v>
      </c>
      <c r="CX80" s="39">
        <f t="shared" si="557"/>
        <v>0</v>
      </c>
      <c r="CY80" s="39"/>
      <c r="CZ80" s="39">
        <f t="shared" si="558"/>
        <v>0</v>
      </c>
      <c r="DA80" s="39">
        <v>3</v>
      </c>
      <c r="DB80" s="39">
        <f t="shared" si="559"/>
        <v>151412.56073999999</v>
      </c>
      <c r="DC80" s="39">
        <v>5</v>
      </c>
      <c r="DD80" s="39">
        <f t="shared" si="560"/>
        <v>208172.74333333329</v>
      </c>
      <c r="DE80" s="39"/>
      <c r="DF80" s="39">
        <f t="shared" si="561"/>
        <v>0</v>
      </c>
      <c r="DG80" s="39"/>
      <c r="DH80" s="39">
        <f t="shared" si="562"/>
        <v>0</v>
      </c>
      <c r="DI80" s="39">
        <v>3</v>
      </c>
      <c r="DJ80" s="39">
        <f t="shared" si="563"/>
        <v>162531.96120000002</v>
      </c>
      <c r="DK80" s="39"/>
      <c r="DL80" s="39">
        <f t="shared" si="564"/>
        <v>0</v>
      </c>
      <c r="DM80" s="39"/>
      <c r="DN80" s="39">
        <f t="shared" si="292"/>
        <v>0</v>
      </c>
      <c r="DO80" s="39"/>
      <c r="DP80" s="39">
        <f t="shared" si="565"/>
        <v>0</v>
      </c>
      <c r="DQ80" s="39">
        <f t="shared" si="566"/>
        <v>71</v>
      </c>
      <c r="DR80" s="39">
        <f t="shared" si="567"/>
        <v>2999686.5298866667</v>
      </c>
    </row>
    <row r="81" spans="1:122" ht="15.75" customHeight="1" x14ac:dyDescent="0.25">
      <c r="A81" s="46"/>
      <c r="B81" s="47">
        <v>58</v>
      </c>
      <c r="C81" s="33" t="s">
        <v>212</v>
      </c>
      <c r="D81" s="34">
        <f t="shared" si="568"/>
        <v>19063</v>
      </c>
      <c r="E81" s="35">
        <v>18530</v>
      </c>
      <c r="F81" s="35">
        <v>18715</v>
      </c>
      <c r="G81" s="48">
        <v>1.27</v>
      </c>
      <c r="H81" s="37">
        <v>1</v>
      </c>
      <c r="I81" s="37">
        <v>1</v>
      </c>
      <c r="J81" s="38"/>
      <c r="K81" s="34">
        <v>1.4</v>
      </c>
      <c r="L81" s="34">
        <v>1.68</v>
      </c>
      <c r="M81" s="34">
        <v>2.23</v>
      </c>
      <c r="N81" s="34">
        <v>2.57</v>
      </c>
      <c r="O81" s="39">
        <v>10</v>
      </c>
      <c r="P81" s="39">
        <f t="shared" si="514"/>
        <v>354947.54808333336</v>
      </c>
      <c r="Q81" s="39">
        <v>0</v>
      </c>
      <c r="R81" s="39">
        <f t="shared" si="515"/>
        <v>0</v>
      </c>
      <c r="S81" s="39"/>
      <c r="T81" s="39">
        <f t="shared" si="516"/>
        <v>0</v>
      </c>
      <c r="U81" s="39"/>
      <c r="V81" s="39">
        <f t="shared" si="517"/>
        <v>0</v>
      </c>
      <c r="W81" s="39"/>
      <c r="X81" s="39">
        <f t="shared" si="518"/>
        <v>0</v>
      </c>
      <c r="Y81" s="39">
        <v>25</v>
      </c>
      <c r="Z81" s="39">
        <f t="shared" si="519"/>
        <v>887368.87020833348</v>
      </c>
      <c r="AA81" s="39"/>
      <c r="AB81" s="39">
        <f t="shared" si="520"/>
        <v>0</v>
      </c>
      <c r="AC81" s="39"/>
      <c r="AD81" s="39">
        <f t="shared" si="521"/>
        <v>0</v>
      </c>
      <c r="AE81" s="39">
        <v>0</v>
      </c>
      <c r="AF81" s="39">
        <f t="shared" si="522"/>
        <v>0</v>
      </c>
      <c r="AG81" s="39">
        <v>1</v>
      </c>
      <c r="AH81" s="39">
        <f t="shared" si="523"/>
        <v>35494.754808333331</v>
      </c>
      <c r="AI81" s="39"/>
      <c r="AJ81" s="39">
        <f t="shared" si="524"/>
        <v>0</v>
      </c>
      <c r="AK81" s="39"/>
      <c r="AL81" s="39">
        <f t="shared" si="525"/>
        <v>0</v>
      </c>
      <c r="AM81" s="42">
        <v>0</v>
      </c>
      <c r="AN81" s="39">
        <f t="shared" si="526"/>
        <v>0</v>
      </c>
      <c r="AO81" s="43">
        <v>64</v>
      </c>
      <c r="AP81" s="39">
        <f t="shared" si="527"/>
        <v>2625778.3928319998</v>
      </c>
      <c r="AQ81" s="39"/>
      <c r="AR81" s="39">
        <f t="shared" si="528"/>
        <v>0</v>
      </c>
      <c r="AS81" s="39"/>
      <c r="AT81" s="39">
        <f t="shared" si="529"/>
        <v>0</v>
      </c>
      <c r="AU81" s="39"/>
      <c r="AV81" s="39">
        <f t="shared" si="530"/>
        <v>0</v>
      </c>
      <c r="AW81" s="39"/>
      <c r="AX81" s="39">
        <f t="shared" si="531"/>
        <v>0</v>
      </c>
      <c r="AY81" s="39"/>
      <c r="AZ81" s="39">
        <f t="shared" si="532"/>
        <v>0</v>
      </c>
      <c r="BA81" s="39">
        <v>1</v>
      </c>
      <c r="BB81" s="39">
        <f t="shared" si="533"/>
        <v>39907.583379999996</v>
      </c>
      <c r="BC81" s="39"/>
      <c r="BD81" s="39">
        <f t="shared" si="534"/>
        <v>0</v>
      </c>
      <c r="BE81" s="39"/>
      <c r="BF81" s="39">
        <f t="shared" si="535"/>
        <v>0</v>
      </c>
      <c r="BG81" s="39"/>
      <c r="BH81" s="39">
        <f t="shared" si="536"/>
        <v>0</v>
      </c>
      <c r="BI81" s="39"/>
      <c r="BJ81" s="39">
        <f t="shared" si="537"/>
        <v>0</v>
      </c>
      <c r="BK81" s="39">
        <v>34</v>
      </c>
      <c r="BL81" s="39">
        <f t="shared" si="538"/>
        <v>1214984.4718550001</v>
      </c>
      <c r="BM81" s="39">
        <v>15</v>
      </c>
      <c r="BN81" s="39">
        <f t="shared" si="539"/>
        <v>512847.34234999993</v>
      </c>
      <c r="BO81" s="49">
        <v>25</v>
      </c>
      <c r="BP81" s="39">
        <f t="shared" si="540"/>
        <v>912459.821</v>
      </c>
      <c r="BQ81" s="39"/>
      <c r="BR81" s="39">
        <f t="shared" si="541"/>
        <v>0</v>
      </c>
      <c r="BS81" s="39"/>
      <c r="BT81" s="39">
        <f t="shared" si="542"/>
        <v>0</v>
      </c>
      <c r="BU81" s="39"/>
      <c r="BV81" s="39">
        <f t="shared" si="543"/>
        <v>0</v>
      </c>
      <c r="BW81" s="39"/>
      <c r="BX81" s="39">
        <f t="shared" si="544"/>
        <v>0</v>
      </c>
      <c r="BY81" s="39"/>
      <c r="BZ81" s="39">
        <f t="shared" si="545"/>
        <v>0</v>
      </c>
      <c r="CA81" s="39"/>
      <c r="CB81" s="39">
        <f t="shared" si="546"/>
        <v>0</v>
      </c>
      <c r="CC81" s="39">
        <v>6</v>
      </c>
      <c r="CD81" s="39">
        <f t="shared" si="547"/>
        <v>218990.35703999997</v>
      </c>
      <c r="CE81" s="39"/>
      <c r="CF81" s="39">
        <f t="shared" si="548"/>
        <v>0</v>
      </c>
      <c r="CG81" s="39">
        <v>5</v>
      </c>
      <c r="CH81" s="39">
        <f t="shared" si="549"/>
        <v>126006.35623333332</v>
      </c>
      <c r="CI81" s="39">
        <v>11</v>
      </c>
      <c r="CJ81" s="39">
        <f t="shared" si="550"/>
        <v>277213.98371333332</v>
      </c>
      <c r="CK81" s="39">
        <v>13</v>
      </c>
      <c r="CL81" s="39">
        <f t="shared" si="551"/>
        <v>432332.15328333335</v>
      </c>
      <c r="CM81" s="39">
        <v>25</v>
      </c>
      <c r="CN81" s="39">
        <f t="shared" si="552"/>
        <v>1016797.506025</v>
      </c>
      <c r="CO81" s="39">
        <v>5</v>
      </c>
      <c r="CP81" s="39">
        <f t="shared" si="553"/>
        <v>233785.20616500001</v>
      </c>
      <c r="CQ81" s="44">
        <v>5</v>
      </c>
      <c r="CR81" s="39">
        <f t="shared" si="554"/>
        <v>188842.41716666665</v>
      </c>
      <c r="CS81" s="39">
        <v>12</v>
      </c>
      <c r="CT81" s="39">
        <f t="shared" si="555"/>
        <v>548394.47140799998</v>
      </c>
      <c r="CU81" s="39">
        <v>1</v>
      </c>
      <c r="CV81" s="39">
        <f t="shared" si="556"/>
        <v>39723.971097999995</v>
      </c>
      <c r="CW81" s="39">
        <v>2</v>
      </c>
      <c r="CX81" s="39">
        <f t="shared" si="557"/>
        <v>91568.548637999978</v>
      </c>
      <c r="CY81" s="39">
        <v>52</v>
      </c>
      <c r="CZ81" s="39">
        <f t="shared" si="558"/>
        <v>2376376.0427680002</v>
      </c>
      <c r="DA81" s="39">
        <v>4</v>
      </c>
      <c r="DB81" s="39">
        <f t="shared" si="559"/>
        <v>183137.09727599996</v>
      </c>
      <c r="DC81" s="39">
        <v>8</v>
      </c>
      <c r="DD81" s="39">
        <f t="shared" si="560"/>
        <v>302147.86746666656</v>
      </c>
      <c r="DE81" s="39">
        <v>2</v>
      </c>
      <c r="DF81" s="39">
        <f t="shared" si="561"/>
        <v>77787.176996666647</v>
      </c>
      <c r="DG81" s="39"/>
      <c r="DH81" s="39">
        <f t="shared" si="562"/>
        <v>0</v>
      </c>
      <c r="DI81" s="39">
        <v>5</v>
      </c>
      <c r="DJ81" s="39">
        <f t="shared" si="563"/>
        <v>245732.8461</v>
      </c>
      <c r="DK81" s="39">
        <v>5</v>
      </c>
      <c r="DL81" s="39">
        <f t="shared" si="564"/>
        <v>336303.90971875004</v>
      </c>
      <c r="DM81" s="39"/>
      <c r="DN81" s="39">
        <f t="shared" si="292"/>
        <v>0</v>
      </c>
      <c r="DO81" s="39"/>
      <c r="DP81" s="39">
        <f t="shared" si="565"/>
        <v>0</v>
      </c>
      <c r="DQ81" s="39">
        <f t="shared" si="566"/>
        <v>336</v>
      </c>
      <c r="DR81" s="39">
        <f t="shared" si="567"/>
        <v>13278928.695613751</v>
      </c>
    </row>
    <row r="82" spans="1:122" ht="15.75" customHeight="1" x14ac:dyDescent="0.25">
      <c r="A82" s="46"/>
      <c r="B82" s="47">
        <v>59</v>
      </c>
      <c r="C82" s="33" t="s">
        <v>213</v>
      </c>
      <c r="D82" s="34">
        <f t="shared" si="568"/>
        <v>19063</v>
      </c>
      <c r="E82" s="35">
        <v>18530</v>
      </c>
      <c r="F82" s="35">
        <v>18715</v>
      </c>
      <c r="G82" s="48">
        <v>3.12</v>
      </c>
      <c r="H82" s="37">
        <v>1</v>
      </c>
      <c r="I82" s="37">
        <v>1</v>
      </c>
      <c r="J82" s="38"/>
      <c r="K82" s="34">
        <v>1.4</v>
      </c>
      <c r="L82" s="34">
        <v>1.68</v>
      </c>
      <c r="M82" s="34">
        <v>2.23</v>
      </c>
      <c r="N82" s="34">
        <v>2.57</v>
      </c>
      <c r="O82" s="39">
        <v>5</v>
      </c>
      <c r="P82" s="39">
        <f t="shared" si="514"/>
        <v>435998.56300000008</v>
      </c>
      <c r="Q82" s="39">
        <v>0</v>
      </c>
      <c r="R82" s="39">
        <f t="shared" si="515"/>
        <v>0</v>
      </c>
      <c r="S82" s="39"/>
      <c r="T82" s="39">
        <f t="shared" si="516"/>
        <v>0</v>
      </c>
      <c r="U82" s="39"/>
      <c r="V82" s="39">
        <f t="shared" si="517"/>
        <v>0</v>
      </c>
      <c r="W82" s="39"/>
      <c r="X82" s="39">
        <f t="shared" si="518"/>
        <v>0</v>
      </c>
      <c r="Y82" s="39">
        <v>2</v>
      </c>
      <c r="Z82" s="39">
        <f t="shared" si="519"/>
        <v>174399.4252</v>
      </c>
      <c r="AA82" s="39"/>
      <c r="AB82" s="39">
        <f t="shared" si="520"/>
        <v>0</v>
      </c>
      <c r="AC82" s="39"/>
      <c r="AD82" s="39">
        <f t="shared" si="521"/>
        <v>0</v>
      </c>
      <c r="AE82" s="39">
        <v>0</v>
      </c>
      <c r="AF82" s="39">
        <f t="shared" si="522"/>
        <v>0</v>
      </c>
      <c r="AG82" s="39">
        <v>0</v>
      </c>
      <c r="AH82" s="39">
        <f t="shared" si="523"/>
        <v>0</v>
      </c>
      <c r="AI82" s="39"/>
      <c r="AJ82" s="39">
        <f t="shared" si="524"/>
        <v>0</v>
      </c>
      <c r="AK82" s="39"/>
      <c r="AL82" s="39">
        <f t="shared" si="525"/>
        <v>0</v>
      </c>
      <c r="AM82" s="42">
        <v>0</v>
      </c>
      <c r="AN82" s="39">
        <f t="shared" si="526"/>
        <v>0</v>
      </c>
      <c r="AO82" s="43">
        <v>4</v>
      </c>
      <c r="AP82" s="39">
        <f t="shared" si="527"/>
        <v>403170.69811200001</v>
      </c>
      <c r="AQ82" s="39"/>
      <c r="AR82" s="39">
        <f t="shared" si="528"/>
        <v>0</v>
      </c>
      <c r="AS82" s="39">
        <v>5</v>
      </c>
      <c r="AT82" s="39">
        <f t="shared" si="529"/>
        <v>503963.37264000007</v>
      </c>
      <c r="AU82" s="39"/>
      <c r="AV82" s="39">
        <f t="shared" si="530"/>
        <v>0</v>
      </c>
      <c r="AW82" s="39"/>
      <c r="AX82" s="39">
        <f t="shared" si="531"/>
        <v>0</v>
      </c>
      <c r="AY82" s="39"/>
      <c r="AZ82" s="39">
        <f t="shared" si="532"/>
        <v>0</v>
      </c>
      <c r="BA82" s="39"/>
      <c r="BB82" s="39">
        <f t="shared" si="533"/>
        <v>0</v>
      </c>
      <c r="BC82" s="39"/>
      <c r="BD82" s="39">
        <f t="shared" si="534"/>
        <v>0</v>
      </c>
      <c r="BE82" s="39"/>
      <c r="BF82" s="39">
        <f t="shared" si="535"/>
        <v>0</v>
      </c>
      <c r="BG82" s="39"/>
      <c r="BH82" s="39">
        <f t="shared" si="536"/>
        <v>0</v>
      </c>
      <c r="BI82" s="39"/>
      <c r="BJ82" s="39">
        <f t="shared" si="537"/>
        <v>0</v>
      </c>
      <c r="BK82" s="39">
        <v>13</v>
      </c>
      <c r="BL82" s="39">
        <f t="shared" si="538"/>
        <v>1141263.7836599997</v>
      </c>
      <c r="BM82" s="39">
        <v>4</v>
      </c>
      <c r="BN82" s="39">
        <f t="shared" si="539"/>
        <v>335975.58175999997</v>
      </c>
      <c r="BO82" s="49">
        <v>4</v>
      </c>
      <c r="BP82" s="39">
        <f t="shared" si="540"/>
        <v>358661.37215999997</v>
      </c>
      <c r="BQ82" s="39"/>
      <c r="BR82" s="39">
        <f t="shared" si="541"/>
        <v>0</v>
      </c>
      <c r="BS82" s="39"/>
      <c r="BT82" s="39">
        <f t="shared" si="542"/>
        <v>0</v>
      </c>
      <c r="BU82" s="39"/>
      <c r="BV82" s="39">
        <f t="shared" si="543"/>
        <v>0</v>
      </c>
      <c r="BW82" s="39"/>
      <c r="BX82" s="39">
        <f t="shared" si="544"/>
        <v>0</v>
      </c>
      <c r="BY82" s="39"/>
      <c r="BZ82" s="39">
        <f t="shared" si="545"/>
        <v>0</v>
      </c>
      <c r="CA82" s="39"/>
      <c r="CB82" s="39">
        <f t="shared" si="546"/>
        <v>0</v>
      </c>
      <c r="CC82" s="39"/>
      <c r="CD82" s="39">
        <f t="shared" si="547"/>
        <v>0</v>
      </c>
      <c r="CE82" s="39"/>
      <c r="CF82" s="39">
        <f t="shared" si="548"/>
        <v>0</v>
      </c>
      <c r="CG82" s="39"/>
      <c r="CH82" s="39">
        <f t="shared" si="549"/>
        <v>0</v>
      </c>
      <c r="CI82" s="39"/>
      <c r="CJ82" s="39">
        <f t="shared" si="550"/>
        <v>0</v>
      </c>
      <c r="CK82" s="39"/>
      <c r="CL82" s="39">
        <f t="shared" si="551"/>
        <v>0</v>
      </c>
      <c r="CM82" s="39"/>
      <c r="CN82" s="39">
        <f t="shared" si="552"/>
        <v>0</v>
      </c>
      <c r="CO82" s="39"/>
      <c r="CP82" s="39">
        <f t="shared" si="553"/>
        <v>0</v>
      </c>
      <c r="CQ82" s="44"/>
      <c r="CR82" s="39">
        <f t="shared" si="554"/>
        <v>0</v>
      </c>
      <c r="CS82" s="39">
        <v>0</v>
      </c>
      <c r="CT82" s="39">
        <f t="shared" si="555"/>
        <v>0</v>
      </c>
      <c r="CU82" s="39"/>
      <c r="CV82" s="39">
        <f t="shared" si="556"/>
        <v>0</v>
      </c>
      <c r="CW82" s="39">
        <v>0</v>
      </c>
      <c r="CX82" s="39">
        <f t="shared" si="557"/>
        <v>0</v>
      </c>
      <c r="CY82" s="39"/>
      <c r="CZ82" s="39">
        <f t="shared" si="558"/>
        <v>0</v>
      </c>
      <c r="DA82" s="39">
        <v>1</v>
      </c>
      <c r="DB82" s="39">
        <f t="shared" si="559"/>
        <v>112477.90226399999</v>
      </c>
      <c r="DC82" s="39"/>
      <c r="DD82" s="39">
        <f t="shared" si="560"/>
        <v>0</v>
      </c>
      <c r="DE82" s="39">
        <v>2</v>
      </c>
      <c r="DF82" s="39">
        <f t="shared" si="561"/>
        <v>191099.20647999996</v>
      </c>
      <c r="DG82" s="39"/>
      <c r="DH82" s="39">
        <f t="shared" si="562"/>
        <v>0</v>
      </c>
      <c r="DI82" s="39"/>
      <c r="DJ82" s="39">
        <f t="shared" si="563"/>
        <v>0</v>
      </c>
      <c r="DK82" s="39"/>
      <c r="DL82" s="39">
        <f t="shared" si="564"/>
        <v>0</v>
      </c>
      <c r="DM82" s="39"/>
      <c r="DN82" s="39">
        <f t="shared" si="292"/>
        <v>0</v>
      </c>
      <c r="DO82" s="39"/>
      <c r="DP82" s="39">
        <f t="shared" si="565"/>
        <v>0</v>
      </c>
      <c r="DQ82" s="39">
        <f t="shared" si="566"/>
        <v>40</v>
      </c>
      <c r="DR82" s="39">
        <f t="shared" si="567"/>
        <v>3657009.9052759996</v>
      </c>
    </row>
    <row r="83" spans="1:122" ht="15.75" customHeight="1" x14ac:dyDescent="0.25">
      <c r="A83" s="46"/>
      <c r="B83" s="47">
        <v>60</v>
      </c>
      <c r="C83" s="33" t="s">
        <v>214</v>
      </c>
      <c r="D83" s="34">
        <f t="shared" si="568"/>
        <v>19063</v>
      </c>
      <c r="E83" s="35">
        <v>18530</v>
      </c>
      <c r="F83" s="35">
        <v>18715</v>
      </c>
      <c r="G83" s="48">
        <v>4.51</v>
      </c>
      <c r="H83" s="37">
        <v>1</v>
      </c>
      <c r="I83" s="37">
        <v>1</v>
      </c>
      <c r="J83" s="38"/>
      <c r="K83" s="34">
        <v>1.4</v>
      </c>
      <c r="L83" s="34">
        <v>1.68</v>
      </c>
      <c r="M83" s="34">
        <v>2.23</v>
      </c>
      <c r="N83" s="34">
        <v>2.57</v>
      </c>
      <c r="O83" s="39">
        <v>0</v>
      </c>
      <c r="P83" s="39">
        <f t="shared" si="514"/>
        <v>0</v>
      </c>
      <c r="Q83" s="39">
        <v>0</v>
      </c>
      <c r="R83" s="39">
        <f t="shared" si="515"/>
        <v>0</v>
      </c>
      <c r="S83" s="39"/>
      <c r="T83" s="39">
        <f t="shared" si="516"/>
        <v>0</v>
      </c>
      <c r="U83" s="39"/>
      <c r="V83" s="39">
        <f t="shared" si="517"/>
        <v>0</v>
      </c>
      <c r="W83" s="39"/>
      <c r="X83" s="39">
        <f t="shared" si="518"/>
        <v>0</v>
      </c>
      <c r="Y83" s="39">
        <v>0</v>
      </c>
      <c r="Z83" s="39">
        <f t="shared" si="519"/>
        <v>0</v>
      </c>
      <c r="AA83" s="39"/>
      <c r="AB83" s="39">
        <f t="shared" si="520"/>
        <v>0</v>
      </c>
      <c r="AC83" s="39"/>
      <c r="AD83" s="39">
        <f t="shared" si="521"/>
        <v>0</v>
      </c>
      <c r="AE83" s="39">
        <v>0</v>
      </c>
      <c r="AF83" s="39">
        <f t="shared" si="522"/>
        <v>0</v>
      </c>
      <c r="AG83" s="39">
        <v>24</v>
      </c>
      <c r="AH83" s="39">
        <f t="shared" si="523"/>
        <v>3025159.2601999999</v>
      </c>
      <c r="AI83" s="39"/>
      <c r="AJ83" s="39">
        <f t="shared" si="524"/>
        <v>0</v>
      </c>
      <c r="AK83" s="39"/>
      <c r="AL83" s="39">
        <f t="shared" si="525"/>
        <v>0</v>
      </c>
      <c r="AM83" s="42">
        <v>0</v>
      </c>
      <c r="AN83" s="39">
        <f t="shared" si="526"/>
        <v>0</v>
      </c>
      <c r="AO83" s="43">
        <v>3</v>
      </c>
      <c r="AP83" s="39">
        <f t="shared" si="527"/>
        <v>437091.30973199999</v>
      </c>
      <c r="AQ83" s="39"/>
      <c r="AR83" s="39">
        <f t="shared" si="528"/>
        <v>0</v>
      </c>
      <c r="AS83" s="39"/>
      <c r="AT83" s="39">
        <f t="shared" si="529"/>
        <v>0</v>
      </c>
      <c r="AU83" s="39"/>
      <c r="AV83" s="39">
        <f t="shared" si="530"/>
        <v>0</v>
      </c>
      <c r="AW83" s="39"/>
      <c r="AX83" s="39">
        <f t="shared" si="531"/>
        <v>0</v>
      </c>
      <c r="AY83" s="39"/>
      <c r="AZ83" s="39">
        <f t="shared" si="532"/>
        <v>0</v>
      </c>
      <c r="BA83" s="39"/>
      <c r="BB83" s="39">
        <f t="shared" si="533"/>
        <v>0</v>
      </c>
      <c r="BC83" s="39"/>
      <c r="BD83" s="39">
        <f t="shared" si="534"/>
        <v>0</v>
      </c>
      <c r="BE83" s="39"/>
      <c r="BF83" s="39">
        <f t="shared" si="535"/>
        <v>0</v>
      </c>
      <c r="BG83" s="39"/>
      <c r="BH83" s="39">
        <f t="shared" si="536"/>
        <v>0</v>
      </c>
      <c r="BI83" s="39"/>
      <c r="BJ83" s="39">
        <f t="shared" si="537"/>
        <v>0</v>
      </c>
      <c r="BK83" s="39">
        <v>0</v>
      </c>
      <c r="BL83" s="39">
        <f t="shared" si="538"/>
        <v>0</v>
      </c>
      <c r="BM83" s="39"/>
      <c r="BN83" s="39">
        <f t="shared" si="539"/>
        <v>0</v>
      </c>
      <c r="BO83" s="49"/>
      <c r="BP83" s="39">
        <f t="shared" si="540"/>
        <v>0</v>
      </c>
      <c r="BQ83" s="39"/>
      <c r="BR83" s="39">
        <f t="shared" si="541"/>
        <v>0</v>
      </c>
      <c r="BS83" s="39"/>
      <c r="BT83" s="39">
        <f t="shared" si="542"/>
        <v>0</v>
      </c>
      <c r="BU83" s="39"/>
      <c r="BV83" s="39">
        <f t="shared" si="543"/>
        <v>0</v>
      </c>
      <c r="BW83" s="39"/>
      <c r="BX83" s="39">
        <f t="shared" si="544"/>
        <v>0</v>
      </c>
      <c r="BY83" s="39"/>
      <c r="BZ83" s="39">
        <f t="shared" si="545"/>
        <v>0</v>
      </c>
      <c r="CA83" s="39"/>
      <c r="CB83" s="39">
        <f t="shared" si="546"/>
        <v>0</v>
      </c>
      <c r="CC83" s="39"/>
      <c r="CD83" s="39">
        <f t="shared" si="547"/>
        <v>0</v>
      </c>
      <c r="CE83" s="39"/>
      <c r="CF83" s="39">
        <f t="shared" si="548"/>
        <v>0</v>
      </c>
      <c r="CG83" s="39"/>
      <c r="CH83" s="39">
        <f t="shared" si="549"/>
        <v>0</v>
      </c>
      <c r="CI83" s="39"/>
      <c r="CJ83" s="39">
        <f t="shared" si="550"/>
        <v>0</v>
      </c>
      <c r="CK83" s="39"/>
      <c r="CL83" s="39">
        <f t="shared" si="551"/>
        <v>0</v>
      </c>
      <c r="CM83" s="39"/>
      <c r="CN83" s="39">
        <f t="shared" si="552"/>
        <v>0</v>
      </c>
      <c r="CO83" s="39"/>
      <c r="CP83" s="39">
        <f t="shared" si="553"/>
        <v>0</v>
      </c>
      <c r="CQ83" s="44"/>
      <c r="CR83" s="39">
        <f t="shared" si="554"/>
        <v>0</v>
      </c>
      <c r="CS83" s="39">
        <v>0</v>
      </c>
      <c r="CT83" s="39">
        <f t="shared" si="555"/>
        <v>0</v>
      </c>
      <c r="CU83" s="39"/>
      <c r="CV83" s="39">
        <f t="shared" si="556"/>
        <v>0</v>
      </c>
      <c r="CW83" s="39">
        <v>0</v>
      </c>
      <c r="CX83" s="39">
        <f t="shared" si="557"/>
        <v>0</v>
      </c>
      <c r="CY83" s="39"/>
      <c r="CZ83" s="39">
        <f t="shared" si="558"/>
        <v>0</v>
      </c>
      <c r="DA83" s="39"/>
      <c r="DB83" s="39">
        <f t="shared" si="559"/>
        <v>0</v>
      </c>
      <c r="DC83" s="39"/>
      <c r="DD83" s="39">
        <f t="shared" si="560"/>
        <v>0</v>
      </c>
      <c r="DE83" s="39"/>
      <c r="DF83" s="39">
        <f t="shared" si="561"/>
        <v>0</v>
      </c>
      <c r="DG83" s="39"/>
      <c r="DH83" s="39">
        <f t="shared" si="562"/>
        <v>0</v>
      </c>
      <c r="DI83" s="39"/>
      <c r="DJ83" s="39">
        <f t="shared" si="563"/>
        <v>0</v>
      </c>
      <c r="DK83" s="39"/>
      <c r="DL83" s="39">
        <f t="shared" si="564"/>
        <v>0</v>
      </c>
      <c r="DM83" s="39"/>
      <c r="DN83" s="39">
        <f t="shared" si="292"/>
        <v>0</v>
      </c>
      <c r="DO83" s="39"/>
      <c r="DP83" s="39">
        <f t="shared" si="565"/>
        <v>0</v>
      </c>
      <c r="DQ83" s="39">
        <f t="shared" si="566"/>
        <v>27</v>
      </c>
      <c r="DR83" s="39">
        <f t="shared" si="567"/>
        <v>3462250.5699319998</v>
      </c>
    </row>
    <row r="84" spans="1:122" ht="40.5" customHeight="1" x14ac:dyDescent="0.25">
      <c r="A84" s="46"/>
      <c r="B84" s="47">
        <v>61</v>
      </c>
      <c r="C84" s="33" t="s">
        <v>215</v>
      </c>
      <c r="D84" s="34">
        <f t="shared" si="568"/>
        <v>19063</v>
      </c>
      <c r="E84" s="35">
        <v>18530</v>
      </c>
      <c r="F84" s="35">
        <v>18715</v>
      </c>
      <c r="G84" s="48">
        <v>1.18</v>
      </c>
      <c r="H84" s="37">
        <v>1</v>
      </c>
      <c r="I84" s="37">
        <v>1</v>
      </c>
      <c r="J84" s="38"/>
      <c r="K84" s="34">
        <v>1.4</v>
      </c>
      <c r="L84" s="34">
        <v>1.68</v>
      </c>
      <c r="M84" s="34">
        <v>2.23</v>
      </c>
      <c r="N84" s="34">
        <v>2.57</v>
      </c>
      <c r="O84" s="39">
        <v>5</v>
      </c>
      <c r="P84" s="39">
        <f t="shared" si="514"/>
        <v>164896.8924166667</v>
      </c>
      <c r="Q84" s="39">
        <v>0</v>
      </c>
      <c r="R84" s="39">
        <f t="shared" si="515"/>
        <v>0</v>
      </c>
      <c r="S84" s="39">
        <v>0</v>
      </c>
      <c r="T84" s="39">
        <f t="shared" si="516"/>
        <v>0</v>
      </c>
      <c r="U84" s="39"/>
      <c r="V84" s="39">
        <f t="shared" si="517"/>
        <v>0</v>
      </c>
      <c r="W84" s="39">
        <v>0</v>
      </c>
      <c r="X84" s="39">
        <f t="shared" si="518"/>
        <v>0</v>
      </c>
      <c r="Y84" s="39">
        <v>0</v>
      </c>
      <c r="Z84" s="39">
        <f t="shared" si="519"/>
        <v>0</v>
      </c>
      <c r="AA84" s="39">
        <v>0</v>
      </c>
      <c r="AB84" s="39">
        <f t="shared" si="520"/>
        <v>0</v>
      </c>
      <c r="AC84" s="39">
        <v>0</v>
      </c>
      <c r="AD84" s="39">
        <f t="shared" si="521"/>
        <v>0</v>
      </c>
      <c r="AE84" s="39">
        <v>0</v>
      </c>
      <c r="AF84" s="39">
        <f t="shared" si="522"/>
        <v>0</v>
      </c>
      <c r="AG84" s="39">
        <v>2</v>
      </c>
      <c r="AH84" s="39">
        <f t="shared" si="523"/>
        <v>65958.756966666653</v>
      </c>
      <c r="AI84" s="39">
        <v>0</v>
      </c>
      <c r="AJ84" s="39">
        <f t="shared" si="524"/>
        <v>0</v>
      </c>
      <c r="AK84" s="39"/>
      <c r="AL84" s="39">
        <f t="shared" si="525"/>
        <v>0</v>
      </c>
      <c r="AM84" s="42">
        <v>0</v>
      </c>
      <c r="AN84" s="39">
        <f t="shared" si="526"/>
        <v>0</v>
      </c>
      <c r="AO84" s="43">
        <v>271</v>
      </c>
      <c r="AP84" s="39">
        <f t="shared" si="527"/>
        <v>10330603.032231998</v>
      </c>
      <c r="AQ84" s="39"/>
      <c r="AR84" s="39">
        <f t="shared" si="528"/>
        <v>0</v>
      </c>
      <c r="AS84" s="39">
        <v>29</v>
      </c>
      <c r="AT84" s="39">
        <f t="shared" si="529"/>
        <v>1105488.8853679998</v>
      </c>
      <c r="AU84" s="39">
        <v>0</v>
      </c>
      <c r="AV84" s="39">
        <f t="shared" si="530"/>
        <v>0</v>
      </c>
      <c r="AW84" s="39"/>
      <c r="AX84" s="39">
        <f t="shared" si="531"/>
        <v>0</v>
      </c>
      <c r="AY84" s="39"/>
      <c r="AZ84" s="39">
        <f t="shared" si="532"/>
        <v>0</v>
      </c>
      <c r="BA84" s="39">
        <v>2</v>
      </c>
      <c r="BB84" s="39">
        <f t="shared" si="533"/>
        <v>74158.973839999977</v>
      </c>
      <c r="BC84" s="39">
        <v>0</v>
      </c>
      <c r="BD84" s="39">
        <f t="shared" si="534"/>
        <v>0</v>
      </c>
      <c r="BE84" s="39">
        <v>0</v>
      </c>
      <c r="BF84" s="39">
        <f t="shared" si="535"/>
        <v>0</v>
      </c>
      <c r="BG84" s="39">
        <v>0</v>
      </c>
      <c r="BH84" s="39">
        <f t="shared" si="536"/>
        <v>0</v>
      </c>
      <c r="BI84" s="39">
        <v>0</v>
      </c>
      <c r="BJ84" s="39">
        <f t="shared" si="537"/>
        <v>0</v>
      </c>
      <c r="BK84" s="39">
        <f>315+35</f>
        <v>350</v>
      </c>
      <c r="BL84" s="39">
        <f t="shared" si="538"/>
        <v>11620856.574250001</v>
      </c>
      <c r="BM84" s="39">
        <v>16</v>
      </c>
      <c r="BN84" s="39">
        <f t="shared" si="539"/>
        <v>508270.75189333322</v>
      </c>
      <c r="BO84" s="49"/>
      <c r="BP84" s="39">
        <f t="shared" si="540"/>
        <v>0</v>
      </c>
      <c r="BQ84" s="39"/>
      <c r="BR84" s="39">
        <f t="shared" si="541"/>
        <v>0</v>
      </c>
      <c r="BS84" s="39"/>
      <c r="BT84" s="39">
        <f t="shared" si="542"/>
        <v>0</v>
      </c>
      <c r="BU84" s="39"/>
      <c r="BV84" s="39">
        <f t="shared" si="543"/>
        <v>0</v>
      </c>
      <c r="BW84" s="39">
        <v>0</v>
      </c>
      <c r="BX84" s="39">
        <f t="shared" si="544"/>
        <v>0</v>
      </c>
      <c r="BY84" s="39"/>
      <c r="BZ84" s="39">
        <f t="shared" si="545"/>
        <v>0</v>
      </c>
      <c r="CA84" s="39">
        <v>0</v>
      </c>
      <c r="CB84" s="39">
        <f t="shared" si="546"/>
        <v>0</v>
      </c>
      <c r="CC84" s="39">
        <v>12</v>
      </c>
      <c r="CD84" s="39">
        <f t="shared" si="547"/>
        <v>406942.71071999992</v>
      </c>
      <c r="CE84" s="39">
        <v>0</v>
      </c>
      <c r="CF84" s="39">
        <f t="shared" si="548"/>
        <v>0</v>
      </c>
      <c r="CG84" s="39"/>
      <c r="CH84" s="39">
        <f t="shared" si="549"/>
        <v>0</v>
      </c>
      <c r="CI84" s="39"/>
      <c r="CJ84" s="39">
        <f t="shared" si="550"/>
        <v>0</v>
      </c>
      <c r="CK84" s="39">
        <v>32</v>
      </c>
      <c r="CL84" s="39">
        <f t="shared" si="551"/>
        <v>988786.31786666648</v>
      </c>
      <c r="CM84" s="39">
        <v>21</v>
      </c>
      <c r="CN84" s="39">
        <f t="shared" si="552"/>
        <v>793582.43147399987</v>
      </c>
      <c r="CO84" s="39">
        <v>21</v>
      </c>
      <c r="CP84" s="39">
        <f t="shared" si="553"/>
        <v>912314.55256199976</v>
      </c>
      <c r="CQ84" s="44">
        <v>14</v>
      </c>
      <c r="CR84" s="39">
        <f t="shared" si="554"/>
        <v>491287.67426666658</v>
      </c>
      <c r="CS84" s="39">
        <v>10</v>
      </c>
      <c r="CT84" s="39">
        <f t="shared" si="555"/>
        <v>424609.89256000001</v>
      </c>
      <c r="CU84" s="39"/>
      <c r="CV84" s="39">
        <f t="shared" si="556"/>
        <v>0</v>
      </c>
      <c r="CW84" s="39">
        <v>3</v>
      </c>
      <c r="CX84" s="39">
        <f t="shared" si="557"/>
        <v>127619.15833799998</v>
      </c>
      <c r="CY84" s="39">
        <v>12</v>
      </c>
      <c r="CZ84" s="39">
        <f t="shared" si="558"/>
        <v>509531.87107199995</v>
      </c>
      <c r="DA84" s="39">
        <v>16</v>
      </c>
      <c r="DB84" s="39">
        <f t="shared" si="559"/>
        <v>680635.51113599993</v>
      </c>
      <c r="DC84" s="39">
        <v>48</v>
      </c>
      <c r="DD84" s="39">
        <f t="shared" si="560"/>
        <v>1684414.8831999996</v>
      </c>
      <c r="DE84" s="39">
        <v>8</v>
      </c>
      <c r="DF84" s="39">
        <f t="shared" si="561"/>
        <v>289098.79954666656</v>
      </c>
      <c r="DG84" s="39"/>
      <c r="DH84" s="39">
        <f t="shared" si="562"/>
        <v>0</v>
      </c>
      <c r="DI84" s="39"/>
      <c r="DJ84" s="39">
        <f t="shared" si="563"/>
        <v>0</v>
      </c>
      <c r="DK84" s="39"/>
      <c r="DL84" s="39">
        <f t="shared" si="564"/>
        <v>0</v>
      </c>
      <c r="DM84" s="39">
        <v>7</v>
      </c>
      <c r="DN84" s="39">
        <f t="shared" si="292"/>
        <v>472851.69808916666</v>
      </c>
      <c r="DO84" s="39"/>
      <c r="DP84" s="39">
        <f t="shared" si="565"/>
        <v>0</v>
      </c>
      <c r="DQ84" s="39">
        <f t="shared" si="566"/>
        <v>879</v>
      </c>
      <c r="DR84" s="39">
        <f t="shared" si="567"/>
        <v>31651909.367797833</v>
      </c>
    </row>
    <row r="85" spans="1:122" ht="30.75" customHeight="1" x14ac:dyDescent="0.25">
      <c r="A85" s="46"/>
      <c r="B85" s="47">
        <v>62</v>
      </c>
      <c r="C85" s="33" t="s">
        <v>216</v>
      </c>
      <c r="D85" s="34">
        <f t="shared" si="568"/>
        <v>19063</v>
      </c>
      <c r="E85" s="35">
        <v>18530</v>
      </c>
      <c r="F85" s="35">
        <v>18715</v>
      </c>
      <c r="G85" s="48">
        <v>0.98</v>
      </c>
      <c r="H85" s="37">
        <v>1</v>
      </c>
      <c r="I85" s="37">
        <v>1</v>
      </c>
      <c r="J85" s="38"/>
      <c r="K85" s="34">
        <v>1.4</v>
      </c>
      <c r="L85" s="34">
        <v>1.68</v>
      </c>
      <c r="M85" s="34">
        <v>2.23</v>
      </c>
      <c r="N85" s="34">
        <v>2.57</v>
      </c>
      <c r="O85" s="39">
        <v>0</v>
      </c>
      <c r="P85" s="39">
        <f t="shared" si="514"/>
        <v>0</v>
      </c>
      <c r="Q85" s="39">
        <v>0</v>
      </c>
      <c r="R85" s="39">
        <f t="shared" si="515"/>
        <v>0</v>
      </c>
      <c r="S85" s="39"/>
      <c r="T85" s="39">
        <f t="shared" si="516"/>
        <v>0</v>
      </c>
      <c r="U85" s="39"/>
      <c r="V85" s="39">
        <f t="shared" si="517"/>
        <v>0</v>
      </c>
      <c r="W85" s="39"/>
      <c r="X85" s="39">
        <f t="shared" si="518"/>
        <v>0</v>
      </c>
      <c r="Y85" s="39">
        <v>0</v>
      </c>
      <c r="Z85" s="39">
        <f t="shared" si="519"/>
        <v>0</v>
      </c>
      <c r="AA85" s="39"/>
      <c r="AB85" s="39">
        <f t="shared" si="520"/>
        <v>0</v>
      </c>
      <c r="AC85" s="39"/>
      <c r="AD85" s="39">
        <f t="shared" si="521"/>
        <v>0</v>
      </c>
      <c r="AE85" s="39">
        <v>0</v>
      </c>
      <c r="AF85" s="39">
        <f t="shared" si="522"/>
        <v>0</v>
      </c>
      <c r="AG85" s="39">
        <v>300</v>
      </c>
      <c r="AH85" s="39">
        <f t="shared" si="523"/>
        <v>8216895.9949999992</v>
      </c>
      <c r="AI85" s="39"/>
      <c r="AJ85" s="39">
        <f t="shared" si="524"/>
        <v>0</v>
      </c>
      <c r="AK85" s="39"/>
      <c r="AL85" s="39">
        <f t="shared" si="525"/>
        <v>0</v>
      </c>
      <c r="AM85" s="42">
        <v>0</v>
      </c>
      <c r="AN85" s="39">
        <f t="shared" si="526"/>
        <v>0</v>
      </c>
      <c r="AO85" s="43">
        <v>885</v>
      </c>
      <c r="AP85" s="39">
        <f t="shared" si="527"/>
        <v>28018425.198120002</v>
      </c>
      <c r="AQ85" s="39"/>
      <c r="AR85" s="39">
        <f t="shared" si="528"/>
        <v>0</v>
      </c>
      <c r="AS85" s="39"/>
      <c r="AT85" s="39">
        <f t="shared" si="529"/>
        <v>0</v>
      </c>
      <c r="AU85" s="39"/>
      <c r="AV85" s="39">
        <f t="shared" si="530"/>
        <v>0</v>
      </c>
      <c r="AW85" s="39"/>
      <c r="AX85" s="39">
        <f t="shared" si="531"/>
        <v>0</v>
      </c>
      <c r="AY85" s="39"/>
      <c r="AZ85" s="39">
        <f t="shared" si="532"/>
        <v>0</v>
      </c>
      <c r="BA85" s="39"/>
      <c r="BB85" s="39">
        <f t="shared" si="533"/>
        <v>0</v>
      </c>
      <c r="BC85" s="39"/>
      <c r="BD85" s="39">
        <f t="shared" si="534"/>
        <v>0</v>
      </c>
      <c r="BE85" s="39"/>
      <c r="BF85" s="39">
        <f t="shared" si="535"/>
        <v>0</v>
      </c>
      <c r="BG85" s="39"/>
      <c r="BH85" s="39">
        <f t="shared" si="536"/>
        <v>0</v>
      </c>
      <c r="BI85" s="39"/>
      <c r="BJ85" s="39">
        <f t="shared" si="537"/>
        <v>0</v>
      </c>
      <c r="BK85" s="39">
        <v>46</v>
      </c>
      <c r="BL85" s="39">
        <f t="shared" si="538"/>
        <v>1268446.03963</v>
      </c>
      <c r="BM85" s="39"/>
      <c r="BN85" s="39">
        <f t="shared" si="539"/>
        <v>0</v>
      </c>
      <c r="BO85" s="49"/>
      <c r="BP85" s="39">
        <f t="shared" si="540"/>
        <v>0</v>
      </c>
      <c r="BQ85" s="39"/>
      <c r="BR85" s="39">
        <f t="shared" si="541"/>
        <v>0</v>
      </c>
      <c r="BS85" s="39"/>
      <c r="BT85" s="39">
        <f t="shared" si="542"/>
        <v>0</v>
      </c>
      <c r="BU85" s="39"/>
      <c r="BV85" s="39">
        <f t="shared" si="543"/>
        <v>0</v>
      </c>
      <c r="BW85" s="39"/>
      <c r="BX85" s="39">
        <f t="shared" si="544"/>
        <v>0</v>
      </c>
      <c r="BY85" s="39"/>
      <c r="BZ85" s="39">
        <f t="shared" si="545"/>
        <v>0</v>
      </c>
      <c r="CA85" s="39"/>
      <c r="CB85" s="39">
        <f t="shared" si="546"/>
        <v>0</v>
      </c>
      <c r="CC85" s="39">
        <v>20</v>
      </c>
      <c r="CD85" s="39">
        <f t="shared" si="547"/>
        <v>563282.28320000006</v>
      </c>
      <c r="CE85" s="39"/>
      <c r="CF85" s="39">
        <f t="shared" si="548"/>
        <v>0</v>
      </c>
      <c r="CG85" s="39"/>
      <c r="CH85" s="39">
        <f t="shared" si="549"/>
        <v>0</v>
      </c>
      <c r="CI85" s="39"/>
      <c r="CJ85" s="39">
        <f t="shared" si="550"/>
        <v>0</v>
      </c>
      <c r="CK85" s="39">
        <v>12</v>
      </c>
      <c r="CL85" s="39">
        <f t="shared" si="551"/>
        <v>307948.28119999997</v>
      </c>
      <c r="CM85" s="39">
        <v>44</v>
      </c>
      <c r="CN85" s="39">
        <f t="shared" si="552"/>
        <v>1380923.1010959998</v>
      </c>
      <c r="CO85" s="39">
        <v>5</v>
      </c>
      <c r="CP85" s="39">
        <f t="shared" si="553"/>
        <v>180401.18271000002</v>
      </c>
      <c r="CQ85" s="44">
        <v>3</v>
      </c>
      <c r="CR85" s="39">
        <f t="shared" si="554"/>
        <v>87432.552199999976</v>
      </c>
      <c r="CS85" s="39">
        <v>0</v>
      </c>
      <c r="CT85" s="39">
        <f t="shared" si="555"/>
        <v>0</v>
      </c>
      <c r="CU85" s="39">
        <v>1</v>
      </c>
      <c r="CV85" s="39">
        <f t="shared" si="556"/>
        <v>30653.143051999996</v>
      </c>
      <c r="CW85" s="39">
        <v>0</v>
      </c>
      <c r="CX85" s="39">
        <f t="shared" si="557"/>
        <v>0</v>
      </c>
      <c r="CY85" s="39">
        <v>2</v>
      </c>
      <c r="CZ85" s="39">
        <f t="shared" si="558"/>
        <v>70528.422831999997</v>
      </c>
      <c r="DA85" s="39">
        <v>15</v>
      </c>
      <c r="DB85" s="39">
        <f t="shared" si="559"/>
        <v>529943.96258999989</v>
      </c>
      <c r="DC85" s="39">
        <v>24</v>
      </c>
      <c r="DD85" s="39">
        <f t="shared" si="560"/>
        <v>699460.41759999981</v>
      </c>
      <c r="DE85" s="39"/>
      <c r="DF85" s="39">
        <f t="shared" si="561"/>
        <v>0</v>
      </c>
      <c r="DG85" s="39">
        <v>89</v>
      </c>
      <c r="DH85" s="39">
        <f t="shared" si="562"/>
        <v>3479995.5770999999</v>
      </c>
      <c r="DI85" s="39">
        <v>7</v>
      </c>
      <c r="DJ85" s="39">
        <f t="shared" si="563"/>
        <v>265468.86995999998</v>
      </c>
      <c r="DK85" s="39"/>
      <c r="DL85" s="39">
        <f t="shared" si="564"/>
        <v>0</v>
      </c>
      <c r="DM85" s="39">
        <v>2</v>
      </c>
      <c r="DN85" s="39">
        <f t="shared" si="292"/>
        <v>112202.09785166665</v>
      </c>
      <c r="DO85" s="39"/>
      <c r="DP85" s="39">
        <f t="shared" si="565"/>
        <v>0</v>
      </c>
      <c r="DQ85" s="39">
        <f t="shared" si="566"/>
        <v>1455</v>
      </c>
      <c r="DR85" s="39">
        <f t="shared" si="567"/>
        <v>45212007.124141663</v>
      </c>
    </row>
    <row r="86" spans="1:122" ht="30" customHeight="1" x14ac:dyDescent="0.25">
      <c r="A86" s="46"/>
      <c r="B86" s="47">
        <v>63</v>
      </c>
      <c r="C86" s="33" t="s">
        <v>217</v>
      </c>
      <c r="D86" s="34">
        <f t="shared" si="568"/>
        <v>19063</v>
      </c>
      <c r="E86" s="35">
        <v>18530</v>
      </c>
      <c r="F86" s="35">
        <v>18715</v>
      </c>
      <c r="G86" s="48">
        <v>0.35</v>
      </c>
      <c r="H86" s="37">
        <v>1</v>
      </c>
      <c r="I86" s="37">
        <v>1</v>
      </c>
      <c r="J86" s="38"/>
      <c r="K86" s="34">
        <v>1.4</v>
      </c>
      <c r="L86" s="34">
        <v>1.68</v>
      </c>
      <c r="M86" s="34">
        <v>2.23</v>
      </c>
      <c r="N86" s="34">
        <v>2.57</v>
      </c>
      <c r="O86" s="39">
        <v>97</v>
      </c>
      <c r="P86" s="39">
        <f t="shared" si="514"/>
        <v>948855.84704166674</v>
      </c>
      <c r="Q86" s="39">
        <v>0</v>
      </c>
      <c r="R86" s="39">
        <f t="shared" si="515"/>
        <v>0</v>
      </c>
      <c r="S86" s="39">
        <v>0</v>
      </c>
      <c r="T86" s="39">
        <f t="shared" si="516"/>
        <v>0</v>
      </c>
      <c r="U86" s="39"/>
      <c r="V86" s="39">
        <f t="shared" si="517"/>
        <v>0</v>
      </c>
      <c r="W86" s="39">
        <v>0</v>
      </c>
      <c r="X86" s="39">
        <f t="shared" si="518"/>
        <v>0</v>
      </c>
      <c r="Y86" s="39">
        <v>0</v>
      </c>
      <c r="Z86" s="39">
        <f t="shared" si="519"/>
        <v>0</v>
      </c>
      <c r="AA86" s="39">
        <v>0</v>
      </c>
      <c r="AB86" s="39">
        <f t="shared" si="520"/>
        <v>0</v>
      </c>
      <c r="AC86" s="39">
        <v>0</v>
      </c>
      <c r="AD86" s="39">
        <f t="shared" si="521"/>
        <v>0</v>
      </c>
      <c r="AE86" s="39">
        <v>0</v>
      </c>
      <c r="AF86" s="39">
        <f t="shared" si="522"/>
        <v>0</v>
      </c>
      <c r="AG86" s="39">
        <v>0</v>
      </c>
      <c r="AH86" s="39">
        <f t="shared" si="523"/>
        <v>0</v>
      </c>
      <c r="AI86" s="39">
        <v>2</v>
      </c>
      <c r="AJ86" s="39">
        <f t="shared" si="524"/>
        <v>16657.970583333328</v>
      </c>
      <c r="AK86" s="39"/>
      <c r="AL86" s="39">
        <f t="shared" si="525"/>
        <v>0</v>
      </c>
      <c r="AM86" s="56">
        <v>183</v>
      </c>
      <c r="AN86" s="39">
        <f t="shared" si="526"/>
        <v>1779425.8645624998</v>
      </c>
      <c r="AO86" s="43">
        <v>23</v>
      </c>
      <c r="AP86" s="39">
        <f t="shared" si="527"/>
        <v>260058.02241999999</v>
      </c>
      <c r="AQ86" s="39">
        <v>0</v>
      </c>
      <c r="AR86" s="39">
        <f t="shared" si="528"/>
        <v>0</v>
      </c>
      <c r="AS86" s="39">
        <v>3</v>
      </c>
      <c r="AT86" s="39">
        <f t="shared" si="529"/>
        <v>33920.611619999996</v>
      </c>
      <c r="AU86" s="39">
        <v>0</v>
      </c>
      <c r="AV86" s="39">
        <f t="shared" si="530"/>
        <v>0</v>
      </c>
      <c r="AW86" s="39"/>
      <c r="AX86" s="39">
        <f t="shared" si="531"/>
        <v>0</v>
      </c>
      <c r="AY86" s="39"/>
      <c r="AZ86" s="39">
        <f t="shared" si="532"/>
        <v>0</v>
      </c>
      <c r="BA86" s="39">
        <v>29</v>
      </c>
      <c r="BB86" s="39">
        <f t="shared" si="533"/>
        <v>318946.43409999995</v>
      </c>
      <c r="BC86" s="39">
        <v>0</v>
      </c>
      <c r="BD86" s="39">
        <f t="shared" si="534"/>
        <v>0</v>
      </c>
      <c r="BE86" s="39">
        <v>0</v>
      </c>
      <c r="BF86" s="39">
        <f t="shared" si="535"/>
        <v>0</v>
      </c>
      <c r="BG86" s="39">
        <v>0</v>
      </c>
      <c r="BH86" s="39">
        <f t="shared" si="536"/>
        <v>0</v>
      </c>
      <c r="BI86" s="39">
        <v>0</v>
      </c>
      <c r="BJ86" s="39">
        <f t="shared" si="537"/>
        <v>0</v>
      </c>
      <c r="BK86" s="39">
        <v>272</v>
      </c>
      <c r="BL86" s="39">
        <f t="shared" si="538"/>
        <v>2678705.9221999994</v>
      </c>
      <c r="BM86" s="39">
        <v>4</v>
      </c>
      <c r="BN86" s="39">
        <f t="shared" si="539"/>
        <v>37689.568466666664</v>
      </c>
      <c r="BO86" s="49">
        <v>70</v>
      </c>
      <c r="BP86" s="39">
        <f t="shared" si="540"/>
        <v>704102.85399999993</v>
      </c>
      <c r="BQ86" s="39"/>
      <c r="BR86" s="39">
        <f t="shared" si="541"/>
        <v>0</v>
      </c>
      <c r="BS86" s="39"/>
      <c r="BT86" s="39">
        <f t="shared" si="542"/>
        <v>0</v>
      </c>
      <c r="BU86" s="39">
        <v>2</v>
      </c>
      <c r="BV86" s="39">
        <f t="shared" si="543"/>
        <v>13890.464466666665</v>
      </c>
      <c r="BW86" s="39">
        <v>0</v>
      </c>
      <c r="BX86" s="39">
        <f t="shared" si="544"/>
        <v>0</v>
      </c>
      <c r="BY86" s="39"/>
      <c r="BZ86" s="39">
        <f t="shared" si="545"/>
        <v>0</v>
      </c>
      <c r="CA86" s="39"/>
      <c r="CB86" s="39">
        <f t="shared" si="546"/>
        <v>0</v>
      </c>
      <c r="CC86" s="39">
        <v>36</v>
      </c>
      <c r="CD86" s="39">
        <f t="shared" si="547"/>
        <v>362110.0392</v>
      </c>
      <c r="CE86" s="39">
        <v>0</v>
      </c>
      <c r="CF86" s="39">
        <f t="shared" si="548"/>
        <v>0</v>
      </c>
      <c r="CG86" s="39"/>
      <c r="CH86" s="39">
        <f t="shared" si="549"/>
        <v>0</v>
      </c>
      <c r="CI86" s="39"/>
      <c r="CJ86" s="39">
        <f t="shared" si="550"/>
        <v>0</v>
      </c>
      <c r="CK86" s="39">
        <v>20</v>
      </c>
      <c r="CL86" s="39">
        <f t="shared" si="551"/>
        <v>183302.54833333331</v>
      </c>
      <c r="CM86" s="39">
        <v>36</v>
      </c>
      <c r="CN86" s="39">
        <f t="shared" si="552"/>
        <v>403516.49057999998</v>
      </c>
      <c r="CO86" s="39">
        <v>35</v>
      </c>
      <c r="CP86" s="39">
        <f t="shared" si="553"/>
        <v>451002.95677499997</v>
      </c>
      <c r="CQ86" s="44">
        <v>12</v>
      </c>
      <c r="CR86" s="39">
        <f t="shared" si="554"/>
        <v>124903.64599999998</v>
      </c>
      <c r="CS86" s="39">
        <v>26</v>
      </c>
      <c r="CT86" s="39">
        <f t="shared" si="555"/>
        <v>327453.39171999996</v>
      </c>
      <c r="CU86" s="39">
        <v>12</v>
      </c>
      <c r="CV86" s="39">
        <f t="shared" si="556"/>
        <v>131370.61308000001</v>
      </c>
      <c r="CW86" s="39">
        <v>33</v>
      </c>
      <c r="CX86" s="39">
        <f t="shared" si="557"/>
        <v>416384.54203499993</v>
      </c>
      <c r="CY86" s="39">
        <v>56</v>
      </c>
      <c r="CZ86" s="39">
        <f t="shared" si="558"/>
        <v>705284.22831999999</v>
      </c>
      <c r="DA86" s="39">
        <v>21</v>
      </c>
      <c r="DB86" s="39">
        <f t="shared" si="559"/>
        <v>264971.98129499995</v>
      </c>
      <c r="DC86" s="39">
        <v>32</v>
      </c>
      <c r="DD86" s="39">
        <f t="shared" si="560"/>
        <v>333076.38933333324</v>
      </c>
      <c r="DE86" s="39"/>
      <c r="DF86" s="39">
        <f t="shared" si="561"/>
        <v>0</v>
      </c>
      <c r="DG86" s="39"/>
      <c r="DH86" s="39">
        <f t="shared" si="562"/>
        <v>0</v>
      </c>
      <c r="DI86" s="39">
        <v>33</v>
      </c>
      <c r="DJ86" s="39">
        <f t="shared" si="563"/>
        <v>446962.89329999994</v>
      </c>
      <c r="DK86" s="39">
        <v>7</v>
      </c>
      <c r="DL86" s="39">
        <f t="shared" si="564"/>
        <v>129755.05178125</v>
      </c>
      <c r="DM86" s="39">
        <v>20</v>
      </c>
      <c r="DN86" s="39">
        <f t="shared" si="292"/>
        <v>400721.77804166661</v>
      </c>
      <c r="DO86" s="39"/>
      <c r="DP86" s="39">
        <f t="shared" si="565"/>
        <v>0</v>
      </c>
      <c r="DQ86" s="39">
        <f t="shared" si="566"/>
        <v>1064</v>
      </c>
      <c r="DR86" s="39">
        <f t="shared" si="567"/>
        <v>11473070.10925542</v>
      </c>
    </row>
    <row r="87" spans="1:122" ht="30" customHeight="1" x14ac:dyDescent="0.25">
      <c r="A87" s="46"/>
      <c r="B87" s="47">
        <v>64</v>
      </c>
      <c r="C87" s="33" t="s">
        <v>218</v>
      </c>
      <c r="D87" s="34">
        <f t="shared" si="568"/>
        <v>19063</v>
      </c>
      <c r="E87" s="35">
        <v>18530</v>
      </c>
      <c r="F87" s="35">
        <v>18715</v>
      </c>
      <c r="G87" s="48">
        <v>0.5</v>
      </c>
      <c r="H87" s="37">
        <v>1</v>
      </c>
      <c r="I87" s="37">
        <v>1</v>
      </c>
      <c r="J87" s="38"/>
      <c r="K87" s="34">
        <v>1.4</v>
      </c>
      <c r="L87" s="34">
        <v>1.68</v>
      </c>
      <c r="M87" s="34">
        <v>2.23</v>
      </c>
      <c r="N87" s="34">
        <v>2.57</v>
      </c>
      <c r="O87" s="39">
        <v>30</v>
      </c>
      <c r="P87" s="39">
        <f t="shared" si="514"/>
        <v>419229.38750000001</v>
      </c>
      <c r="Q87" s="39">
        <v>0</v>
      </c>
      <c r="R87" s="39">
        <f t="shared" si="515"/>
        <v>0</v>
      </c>
      <c r="S87" s="39"/>
      <c r="T87" s="39">
        <f t="shared" si="516"/>
        <v>0</v>
      </c>
      <c r="U87" s="39"/>
      <c r="V87" s="39">
        <f t="shared" si="517"/>
        <v>0</v>
      </c>
      <c r="W87" s="39"/>
      <c r="X87" s="39">
        <f t="shared" si="518"/>
        <v>0</v>
      </c>
      <c r="Y87" s="39">
        <v>0</v>
      </c>
      <c r="Z87" s="39">
        <f t="shared" si="519"/>
        <v>0</v>
      </c>
      <c r="AA87" s="39"/>
      <c r="AB87" s="39">
        <f t="shared" si="520"/>
        <v>0</v>
      </c>
      <c r="AC87" s="39"/>
      <c r="AD87" s="39">
        <f t="shared" si="521"/>
        <v>0</v>
      </c>
      <c r="AE87" s="39">
        <v>0</v>
      </c>
      <c r="AF87" s="39">
        <f t="shared" si="522"/>
        <v>0</v>
      </c>
      <c r="AG87" s="39">
        <v>1299</v>
      </c>
      <c r="AH87" s="39">
        <f t="shared" si="523"/>
        <v>18152632.478750002</v>
      </c>
      <c r="AI87" s="39"/>
      <c r="AJ87" s="39">
        <f t="shared" si="524"/>
        <v>0</v>
      </c>
      <c r="AK87" s="39"/>
      <c r="AL87" s="39">
        <f t="shared" si="525"/>
        <v>0</v>
      </c>
      <c r="AM87" s="42">
        <v>236</v>
      </c>
      <c r="AN87" s="39">
        <f t="shared" si="526"/>
        <v>3278255.3008333333</v>
      </c>
      <c r="AO87" s="43">
        <v>616</v>
      </c>
      <c r="AP87" s="39">
        <f t="shared" si="527"/>
        <v>9950046.0752000008</v>
      </c>
      <c r="AQ87" s="39"/>
      <c r="AR87" s="39">
        <f t="shared" si="528"/>
        <v>0</v>
      </c>
      <c r="AS87" s="39"/>
      <c r="AT87" s="39">
        <f t="shared" si="529"/>
        <v>0</v>
      </c>
      <c r="AU87" s="39"/>
      <c r="AV87" s="39">
        <f t="shared" si="530"/>
        <v>0</v>
      </c>
      <c r="AW87" s="39"/>
      <c r="AX87" s="39">
        <f t="shared" si="531"/>
        <v>0</v>
      </c>
      <c r="AY87" s="39"/>
      <c r="AZ87" s="39">
        <f t="shared" si="532"/>
        <v>0</v>
      </c>
      <c r="BA87" s="39">
        <f>45+37</f>
        <v>82</v>
      </c>
      <c r="BB87" s="39">
        <f t="shared" si="533"/>
        <v>1288355.0539999998</v>
      </c>
      <c r="BC87" s="39"/>
      <c r="BD87" s="39">
        <f t="shared" si="534"/>
        <v>0</v>
      </c>
      <c r="BE87" s="39"/>
      <c r="BF87" s="39">
        <f t="shared" si="535"/>
        <v>0</v>
      </c>
      <c r="BG87" s="39"/>
      <c r="BH87" s="39">
        <f t="shared" si="536"/>
        <v>0</v>
      </c>
      <c r="BI87" s="39"/>
      <c r="BJ87" s="39">
        <f t="shared" si="537"/>
        <v>0</v>
      </c>
      <c r="BK87" s="39">
        <v>69</v>
      </c>
      <c r="BL87" s="39">
        <f t="shared" si="538"/>
        <v>970749.52012500004</v>
      </c>
      <c r="BM87" s="39"/>
      <c r="BN87" s="39">
        <f t="shared" si="539"/>
        <v>0</v>
      </c>
      <c r="BO87" s="49">
        <v>200</v>
      </c>
      <c r="BP87" s="39">
        <f t="shared" si="540"/>
        <v>2873889.2</v>
      </c>
      <c r="BQ87" s="39">
        <v>53</v>
      </c>
      <c r="BR87" s="39">
        <f t="shared" si="541"/>
        <v>945699.03399999987</v>
      </c>
      <c r="BS87" s="39"/>
      <c r="BT87" s="39">
        <f t="shared" si="542"/>
        <v>0</v>
      </c>
      <c r="BU87" s="39"/>
      <c r="BV87" s="39">
        <f t="shared" si="543"/>
        <v>0</v>
      </c>
      <c r="BW87" s="39"/>
      <c r="BX87" s="39">
        <f t="shared" si="544"/>
        <v>0</v>
      </c>
      <c r="BY87" s="39"/>
      <c r="BZ87" s="39">
        <f t="shared" si="545"/>
        <v>0</v>
      </c>
      <c r="CA87" s="39">
        <v>129</v>
      </c>
      <c r="CB87" s="39">
        <f t="shared" si="546"/>
        <v>1918163.1349999998</v>
      </c>
      <c r="CC87" s="39">
        <v>130</v>
      </c>
      <c r="CD87" s="39">
        <f t="shared" si="547"/>
        <v>1868027.98</v>
      </c>
      <c r="CE87" s="39"/>
      <c r="CF87" s="39">
        <f t="shared" si="548"/>
        <v>0</v>
      </c>
      <c r="CG87" s="39"/>
      <c r="CH87" s="39">
        <f t="shared" si="549"/>
        <v>0</v>
      </c>
      <c r="CI87" s="39"/>
      <c r="CJ87" s="39">
        <f t="shared" si="550"/>
        <v>0</v>
      </c>
      <c r="CK87" s="39">
        <v>132</v>
      </c>
      <c r="CL87" s="39">
        <f t="shared" si="551"/>
        <v>1728281.17</v>
      </c>
      <c r="CM87" s="39">
        <v>370</v>
      </c>
      <c r="CN87" s="39">
        <f t="shared" si="552"/>
        <v>5924646.8854999999</v>
      </c>
      <c r="CO87" s="39">
        <v>436</v>
      </c>
      <c r="CP87" s="39">
        <f t="shared" si="553"/>
        <v>8026011.8021999998</v>
      </c>
      <c r="CQ87" s="44">
        <v>146</v>
      </c>
      <c r="CR87" s="39">
        <f t="shared" si="554"/>
        <v>2170944.3233333328</v>
      </c>
      <c r="CS87" s="39">
        <v>120</v>
      </c>
      <c r="CT87" s="39">
        <f t="shared" si="555"/>
        <v>2159033.352</v>
      </c>
      <c r="CU87" s="39">
        <v>83</v>
      </c>
      <c r="CV87" s="39">
        <f t="shared" si="556"/>
        <v>1298066.7721000002</v>
      </c>
      <c r="CW87" s="39">
        <v>318</v>
      </c>
      <c r="CX87" s="39">
        <f t="shared" si="557"/>
        <v>5732046.9422999993</v>
      </c>
      <c r="CY87" s="39">
        <v>112</v>
      </c>
      <c r="CZ87" s="39">
        <f t="shared" si="558"/>
        <v>2015097.7952000001</v>
      </c>
      <c r="DA87" s="39">
        <v>560</v>
      </c>
      <c r="DB87" s="39">
        <f t="shared" si="559"/>
        <v>10094170.715999998</v>
      </c>
      <c r="DC87" s="39">
        <v>270</v>
      </c>
      <c r="DD87" s="39">
        <f t="shared" si="560"/>
        <v>4014760.05</v>
      </c>
      <c r="DE87" s="39"/>
      <c r="DF87" s="39">
        <f t="shared" si="561"/>
        <v>0</v>
      </c>
      <c r="DG87" s="39">
        <v>1</v>
      </c>
      <c r="DH87" s="39">
        <f t="shared" si="562"/>
        <v>19949.5275</v>
      </c>
      <c r="DI87" s="39">
        <v>260</v>
      </c>
      <c r="DJ87" s="39">
        <f t="shared" si="563"/>
        <v>5030751.18</v>
      </c>
      <c r="DK87" s="39">
        <v>50</v>
      </c>
      <c r="DL87" s="39">
        <f t="shared" si="564"/>
        <v>1324031.140625</v>
      </c>
      <c r="DM87" s="39">
        <v>295</v>
      </c>
      <c r="DN87" s="39">
        <f t="shared" si="292"/>
        <v>8443780.3230208326</v>
      </c>
      <c r="DO87" s="39"/>
      <c r="DP87" s="39">
        <f t="shared" si="565"/>
        <v>0</v>
      </c>
      <c r="DQ87" s="39">
        <f t="shared" si="566"/>
        <v>5997</v>
      </c>
      <c r="DR87" s="39">
        <f t="shared" si="567"/>
        <v>99646619.145187482</v>
      </c>
    </row>
    <row r="88" spans="1:122" ht="15.75" customHeight="1" x14ac:dyDescent="0.25">
      <c r="A88" s="46"/>
      <c r="B88" s="47">
        <v>65</v>
      </c>
      <c r="C88" s="33" t="s">
        <v>219</v>
      </c>
      <c r="D88" s="34">
        <f t="shared" si="568"/>
        <v>19063</v>
      </c>
      <c r="E88" s="35">
        <v>18530</v>
      </c>
      <c r="F88" s="35">
        <v>18715</v>
      </c>
      <c r="G88" s="48">
        <v>1.01</v>
      </c>
      <c r="H88" s="37">
        <v>1</v>
      </c>
      <c r="I88" s="37">
        <v>1</v>
      </c>
      <c r="J88" s="38"/>
      <c r="K88" s="34">
        <v>1.4</v>
      </c>
      <c r="L88" s="34">
        <v>1.68</v>
      </c>
      <c r="M88" s="34">
        <v>2.23</v>
      </c>
      <c r="N88" s="34">
        <v>2.57</v>
      </c>
      <c r="O88" s="39">
        <v>0</v>
      </c>
      <c r="P88" s="39">
        <f t="shared" si="514"/>
        <v>0</v>
      </c>
      <c r="Q88" s="39">
        <v>0</v>
      </c>
      <c r="R88" s="39">
        <f t="shared" si="515"/>
        <v>0</v>
      </c>
      <c r="S88" s="39"/>
      <c r="T88" s="39">
        <f t="shared" si="516"/>
        <v>0</v>
      </c>
      <c r="U88" s="39"/>
      <c r="V88" s="39">
        <f t="shared" si="517"/>
        <v>0</v>
      </c>
      <c r="W88" s="39"/>
      <c r="X88" s="39">
        <f t="shared" si="518"/>
        <v>0</v>
      </c>
      <c r="Y88" s="39">
        <v>0</v>
      </c>
      <c r="Z88" s="39">
        <f t="shared" si="519"/>
        <v>0</v>
      </c>
      <c r="AA88" s="39"/>
      <c r="AB88" s="39">
        <f t="shared" si="520"/>
        <v>0</v>
      </c>
      <c r="AC88" s="39"/>
      <c r="AD88" s="39">
        <f t="shared" si="521"/>
        <v>0</v>
      </c>
      <c r="AE88" s="39">
        <v>0</v>
      </c>
      <c r="AF88" s="39">
        <f t="shared" si="522"/>
        <v>0</v>
      </c>
      <c r="AG88" s="39">
        <v>20</v>
      </c>
      <c r="AH88" s="39">
        <f t="shared" si="523"/>
        <v>564562.24183333339</v>
      </c>
      <c r="AI88" s="39"/>
      <c r="AJ88" s="39">
        <f t="shared" si="524"/>
        <v>0</v>
      </c>
      <c r="AK88" s="39"/>
      <c r="AL88" s="39">
        <f t="shared" si="525"/>
        <v>0</v>
      </c>
      <c r="AM88" s="42">
        <v>0</v>
      </c>
      <c r="AN88" s="39">
        <f t="shared" si="526"/>
        <v>0</v>
      </c>
      <c r="AO88" s="43"/>
      <c r="AP88" s="39">
        <f t="shared" si="527"/>
        <v>0</v>
      </c>
      <c r="AQ88" s="39"/>
      <c r="AR88" s="39">
        <f t="shared" si="528"/>
        <v>0</v>
      </c>
      <c r="AS88" s="39"/>
      <c r="AT88" s="39">
        <f t="shared" si="529"/>
        <v>0</v>
      </c>
      <c r="AU88" s="39"/>
      <c r="AV88" s="39">
        <f t="shared" si="530"/>
        <v>0</v>
      </c>
      <c r="AW88" s="39"/>
      <c r="AX88" s="39">
        <f t="shared" si="531"/>
        <v>0</v>
      </c>
      <c r="AY88" s="39"/>
      <c r="AZ88" s="39">
        <f t="shared" si="532"/>
        <v>0</v>
      </c>
      <c r="BA88" s="39"/>
      <c r="BB88" s="39">
        <f t="shared" si="533"/>
        <v>0</v>
      </c>
      <c r="BC88" s="39"/>
      <c r="BD88" s="39">
        <f t="shared" si="534"/>
        <v>0</v>
      </c>
      <c r="BE88" s="39"/>
      <c r="BF88" s="39">
        <f t="shared" si="535"/>
        <v>0</v>
      </c>
      <c r="BG88" s="39"/>
      <c r="BH88" s="39">
        <f t="shared" si="536"/>
        <v>0</v>
      </c>
      <c r="BI88" s="39"/>
      <c r="BJ88" s="39">
        <f t="shared" si="537"/>
        <v>0</v>
      </c>
      <c r="BK88" s="39">
        <v>130</v>
      </c>
      <c r="BL88" s="39">
        <f t="shared" si="538"/>
        <v>3694475.7099249996</v>
      </c>
      <c r="BM88" s="39"/>
      <c r="BN88" s="39">
        <f t="shared" si="539"/>
        <v>0</v>
      </c>
      <c r="BO88" s="49"/>
      <c r="BP88" s="39">
        <f t="shared" si="540"/>
        <v>0</v>
      </c>
      <c r="BQ88" s="39"/>
      <c r="BR88" s="39">
        <f t="shared" si="541"/>
        <v>0</v>
      </c>
      <c r="BS88" s="39"/>
      <c r="BT88" s="39">
        <f t="shared" si="542"/>
        <v>0</v>
      </c>
      <c r="BU88" s="39"/>
      <c r="BV88" s="39">
        <f t="shared" si="543"/>
        <v>0</v>
      </c>
      <c r="BW88" s="39"/>
      <c r="BX88" s="39">
        <f t="shared" si="544"/>
        <v>0</v>
      </c>
      <c r="BY88" s="39"/>
      <c r="BZ88" s="39">
        <f t="shared" si="545"/>
        <v>0</v>
      </c>
      <c r="CA88" s="39"/>
      <c r="CB88" s="39">
        <f t="shared" si="546"/>
        <v>0</v>
      </c>
      <c r="CC88" s="39"/>
      <c r="CD88" s="39">
        <f t="shared" si="547"/>
        <v>0</v>
      </c>
      <c r="CE88" s="39"/>
      <c r="CF88" s="39">
        <f t="shared" si="548"/>
        <v>0</v>
      </c>
      <c r="CG88" s="39"/>
      <c r="CH88" s="39">
        <f t="shared" si="549"/>
        <v>0</v>
      </c>
      <c r="CI88" s="39"/>
      <c r="CJ88" s="39">
        <f t="shared" si="550"/>
        <v>0</v>
      </c>
      <c r="CK88" s="39">
        <v>21</v>
      </c>
      <c r="CL88" s="39">
        <f t="shared" si="551"/>
        <v>555406.72145000007</v>
      </c>
      <c r="CM88" s="39"/>
      <c r="CN88" s="39">
        <f t="shared" si="552"/>
        <v>0</v>
      </c>
      <c r="CO88" s="39"/>
      <c r="CP88" s="39">
        <f t="shared" si="553"/>
        <v>0</v>
      </c>
      <c r="CQ88" s="44"/>
      <c r="CR88" s="39">
        <f t="shared" si="554"/>
        <v>0</v>
      </c>
      <c r="CS88" s="39"/>
      <c r="CT88" s="39">
        <f t="shared" si="555"/>
        <v>0</v>
      </c>
      <c r="CU88" s="39"/>
      <c r="CV88" s="39">
        <f t="shared" si="556"/>
        <v>0</v>
      </c>
      <c r="CW88" s="39">
        <v>0</v>
      </c>
      <c r="CX88" s="39">
        <f t="shared" si="557"/>
        <v>0</v>
      </c>
      <c r="CY88" s="39"/>
      <c r="CZ88" s="39">
        <f t="shared" si="558"/>
        <v>0</v>
      </c>
      <c r="DA88" s="39"/>
      <c r="DB88" s="39">
        <f t="shared" si="559"/>
        <v>0</v>
      </c>
      <c r="DC88" s="39">
        <v>42</v>
      </c>
      <c r="DD88" s="39">
        <f t="shared" si="560"/>
        <v>1261526.8245999999</v>
      </c>
      <c r="DE88" s="39"/>
      <c r="DF88" s="39">
        <f t="shared" si="561"/>
        <v>0</v>
      </c>
      <c r="DG88" s="39"/>
      <c r="DH88" s="39">
        <f t="shared" si="562"/>
        <v>0</v>
      </c>
      <c r="DI88" s="39"/>
      <c r="DJ88" s="39">
        <f t="shared" si="563"/>
        <v>0</v>
      </c>
      <c r="DK88" s="39"/>
      <c r="DL88" s="39">
        <f t="shared" si="564"/>
        <v>0</v>
      </c>
      <c r="DM88" s="39"/>
      <c r="DN88" s="39">
        <f t="shared" si="292"/>
        <v>0</v>
      </c>
      <c r="DO88" s="39"/>
      <c r="DP88" s="39">
        <f t="shared" si="565"/>
        <v>0</v>
      </c>
      <c r="DQ88" s="39">
        <f t="shared" si="566"/>
        <v>213</v>
      </c>
      <c r="DR88" s="39">
        <f t="shared" si="567"/>
        <v>6075971.4978083326</v>
      </c>
    </row>
    <row r="89" spans="1:122" ht="33" customHeight="1" x14ac:dyDescent="0.25">
      <c r="A89" s="46"/>
      <c r="B89" s="47">
        <v>66</v>
      </c>
      <c r="C89" s="33" t="s">
        <v>220</v>
      </c>
      <c r="D89" s="34">
        <f>D87</f>
        <v>19063</v>
      </c>
      <c r="E89" s="35">
        <v>18530</v>
      </c>
      <c r="F89" s="35">
        <v>18715</v>
      </c>
      <c r="G89" s="52">
        <v>2.2999999999999998</v>
      </c>
      <c r="H89" s="37">
        <v>1</v>
      </c>
      <c r="I89" s="37">
        <v>1</v>
      </c>
      <c r="J89" s="38"/>
      <c r="K89" s="34">
        <v>1.4</v>
      </c>
      <c r="L89" s="34">
        <v>1.68</v>
      </c>
      <c r="M89" s="34">
        <v>2.23</v>
      </c>
      <c r="N89" s="34">
        <v>2.57</v>
      </c>
      <c r="O89" s="39">
        <v>1</v>
      </c>
      <c r="P89" s="39">
        <f t="shared" si="514"/>
        <v>64281.839416666662</v>
      </c>
      <c r="Q89" s="39">
        <v>0</v>
      </c>
      <c r="R89" s="39">
        <f t="shared" si="515"/>
        <v>0</v>
      </c>
      <c r="S89" s="39"/>
      <c r="T89" s="39">
        <f t="shared" si="516"/>
        <v>0</v>
      </c>
      <c r="U89" s="39"/>
      <c r="V89" s="39">
        <f t="shared" si="517"/>
        <v>0</v>
      </c>
      <c r="W89" s="39"/>
      <c r="X89" s="39">
        <f t="shared" si="518"/>
        <v>0</v>
      </c>
      <c r="Y89" s="39">
        <v>0</v>
      </c>
      <c r="Z89" s="39">
        <f t="shared" si="519"/>
        <v>0</v>
      </c>
      <c r="AA89" s="39"/>
      <c r="AB89" s="39">
        <f t="shared" si="520"/>
        <v>0</v>
      </c>
      <c r="AC89" s="39"/>
      <c r="AD89" s="39">
        <f t="shared" si="521"/>
        <v>0</v>
      </c>
      <c r="AE89" s="39">
        <v>0</v>
      </c>
      <c r="AF89" s="39">
        <f t="shared" si="522"/>
        <v>0</v>
      </c>
      <c r="AG89" s="39">
        <v>0</v>
      </c>
      <c r="AH89" s="39">
        <f t="shared" si="523"/>
        <v>0</v>
      </c>
      <c r="AI89" s="39"/>
      <c r="AJ89" s="39">
        <f t="shared" si="524"/>
        <v>0</v>
      </c>
      <c r="AK89" s="39"/>
      <c r="AL89" s="39">
        <f t="shared" si="525"/>
        <v>0</v>
      </c>
      <c r="AM89" s="42">
        <v>0</v>
      </c>
      <c r="AN89" s="39">
        <f t="shared" si="526"/>
        <v>0</v>
      </c>
      <c r="AO89" s="43">
        <v>1</v>
      </c>
      <c r="AP89" s="39">
        <f t="shared" si="527"/>
        <v>74302.292119999998</v>
      </c>
      <c r="AQ89" s="39"/>
      <c r="AR89" s="39">
        <f t="shared" si="528"/>
        <v>0</v>
      </c>
      <c r="AS89" s="39"/>
      <c r="AT89" s="39">
        <f t="shared" si="529"/>
        <v>0</v>
      </c>
      <c r="AU89" s="39"/>
      <c r="AV89" s="39">
        <f t="shared" si="530"/>
        <v>0</v>
      </c>
      <c r="AW89" s="39"/>
      <c r="AX89" s="39">
        <f t="shared" si="531"/>
        <v>0</v>
      </c>
      <c r="AY89" s="39"/>
      <c r="AZ89" s="39">
        <f t="shared" si="532"/>
        <v>0</v>
      </c>
      <c r="BA89" s="39"/>
      <c r="BB89" s="39">
        <f t="shared" si="533"/>
        <v>0</v>
      </c>
      <c r="BC89" s="39"/>
      <c r="BD89" s="39">
        <f t="shared" si="534"/>
        <v>0</v>
      </c>
      <c r="BE89" s="39"/>
      <c r="BF89" s="39">
        <f t="shared" si="535"/>
        <v>0</v>
      </c>
      <c r="BG89" s="39"/>
      <c r="BH89" s="39">
        <f t="shared" si="536"/>
        <v>0</v>
      </c>
      <c r="BI89" s="39"/>
      <c r="BJ89" s="39">
        <f t="shared" si="537"/>
        <v>0</v>
      </c>
      <c r="BK89" s="39">
        <v>0</v>
      </c>
      <c r="BL89" s="39">
        <f t="shared" si="538"/>
        <v>0</v>
      </c>
      <c r="BM89" s="39"/>
      <c r="BN89" s="39">
        <f t="shared" si="539"/>
        <v>0</v>
      </c>
      <c r="BO89" s="49"/>
      <c r="BP89" s="39">
        <f t="shared" si="540"/>
        <v>0</v>
      </c>
      <c r="BQ89" s="39"/>
      <c r="BR89" s="39">
        <f t="shared" si="541"/>
        <v>0</v>
      </c>
      <c r="BS89" s="39"/>
      <c r="BT89" s="39">
        <f t="shared" si="542"/>
        <v>0</v>
      </c>
      <c r="BU89" s="39"/>
      <c r="BV89" s="39">
        <f t="shared" si="543"/>
        <v>0</v>
      </c>
      <c r="BW89" s="39"/>
      <c r="BX89" s="39">
        <f t="shared" si="544"/>
        <v>0</v>
      </c>
      <c r="BY89" s="39"/>
      <c r="BZ89" s="39">
        <f t="shared" si="545"/>
        <v>0</v>
      </c>
      <c r="CA89" s="39"/>
      <c r="CB89" s="39">
        <f t="shared" si="546"/>
        <v>0</v>
      </c>
      <c r="CC89" s="39">
        <v>1</v>
      </c>
      <c r="CD89" s="39">
        <f t="shared" si="547"/>
        <v>66099.4516</v>
      </c>
      <c r="CE89" s="39"/>
      <c r="CF89" s="39">
        <f t="shared" si="548"/>
        <v>0</v>
      </c>
      <c r="CG89" s="39"/>
      <c r="CH89" s="39">
        <f t="shared" si="549"/>
        <v>0</v>
      </c>
      <c r="CI89" s="39"/>
      <c r="CJ89" s="39">
        <f t="shared" si="550"/>
        <v>0</v>
      </c>
      <c r="CK89" s="39"/>
      <c r="CL89" s="39">
        <f t="shared" si="551"/>
        <v>0</v>
      </c>
      <c r="CM89" s="39"/>
      <c r="CN89" s="39">
        <f t="shared" si="552"/>
        <v>0</v>
      </c>
      <c r="CO89" s="39">
        <v>3</v>
      </c>
      <c r="CP89" s="39">
        <f t="shared" si="553"/>
        <v>254034.31850999995</v>
      </c>
      <c r="CQ89" s="44"/>
      <c r="CR89" s="39">
        <f t="shared" si="554"/>
        <v>0</v>
      </c>
      <c r="CS89" s="39"/>
      <c r="CT89" s="39">
        <f t="shared" si="555"/>
        <v>0</v>
      </c>
      <c r="CU89" s="39"/>
      <c r="CV89" s="39">
        <f t="shared" si="556"/>
        <v>0</v>
      </c>
      <c r="CW89" s="39"/>
      <c r="CX89" s="39">
        <f t="shared" si="557"/>
        <v>0</v>
      </c>
      <c r="CY89" s="39">
        <v>1</v>
      </c>
      <c r="CZ89" s="39">
        <f t="shared" si="558"/>
        <v>82762.945159999988</v>
      </c>
      <c r="DA89" s="39"/>
      <c r="DB89" s="39">
        <f t="shared" si="559"/>
        <v>0</v>
      </c>
      <c r="DC89" s="39"/>
      <c r="DD89" s="39">
        <f t="shared" si="560"/>
        <v>0</v>
      </c>
      <c r="DE89" s="39"/>
      <c r="DF89" s="39">
        <f t="shared" si="561"/>
        <v>0</v>
      </c>
      <c r="DG89" s="39"/>
      <c r="DH89" s="39">
        <f t="shared" si="562"/>
        <v>0</v>
      </c>
      <c r="DI89" s="39"/>
      <c r="DJ89" s="39">
        <f t="shared" si="563"/>
        <v>0</v>
      </c>
      <c r="DK89" s="39"/>
      <c r="DL89" s="39">
        <f t="shared" si="564"/>
        <v>0</v>
      </c>
      <c r="DM89" s="39"/>
      <c r="DN89" s="39">
        <f t="shared" si="292"/>
        <v>0</v>
      </c>
      <c r="DO89" s="39"/>
      <c r="DP89" s="39">
        <f t="shared" si="565"/>
        <v>0</v>
      </c>
      <c r="DQ89" s="39">
        <f t="shared" si="566"/>
        <v>7</v>
      </c>
      <c r="DR89" s="39">
        <f t="shared" si="567"/>
        <v>541480.84680666658</v>
      </c>
    </row>
    <row r="90" spans="1:122" ht="15.75" customHeight="1" x14ac:dyDescent="0.25">
      <c r="A90" s="86">
        <v>13</v>
      </c>
      <c r="B90" s="100"/>
      <c r="C90" s="88" t="s">
        <v>221</v>
      </c>
      <c r="D90" s="95">
        <f t="shared" si="568"/>
        <v>19063</v>
      </c>
      <c r="E90" s="96">
        <v>18530</v>
      </c>
      <c r="F90" s="96">
        <v>18715</v>
      </c>
      <c r="G90" s="101">
        <v>1.49</v>
      </c>
      <c r="H90" s="97">
        <v>1</v>
      </c>
      <c r="I90" s="97">
        <v>1</v>
      </c>
      <c r="J90" s="98"/>
      <c r="K90" s="95">
        <v>1.4</v>
      </c>
      <c r="L90" s="95">
        <v>1.68</v>
      </c>
      <c r="M90" s="95">
        <v>2.23</v>
      </c>
      <c r="N90" s="95">
        <v>2.57</v>
      </c>
      <c r="O90" s="45">
        <f t="shared" ref="O90" si="569">SUM(O91:O97)</f>
        <v>527</v>
      </c>
      <c r="P90" s="45">
        <f t="shared" ref="P90:CA90" si="570">SUM(P91:P97)</f>
        <v>21668258.155949999</v>
      </c>
      <c r="Q90" s="45">
        <f t="shared" si="570"/>
        <v>2302</v>
      </c>
      <c r="R90" s="45">
        <f t="shared" si="570"/>
        <v>110888649.64811668</v>
      </c>
      <c r="S90" s="94">
        <v>0</v>
      </c>
      <c r="T90" s="94">
        <f t="shared" ref="T90" si="571">SUM(T91:T97)</f>
        <v>0</v>
      </c>
      <c r="U90" s="45">
        <f t="shared" si="570"/>
        <v>0</v>
      </c>
      <c r="V90" s="45">
        <f t="shared" si="570"/>
        <v>0</v>
      </c>
      <c r="W90" s="45">
        <f t="shared" si="570"/>
        <v>0</v>
      </c>
      <c r="X90" s="45">
        <f t="shared" si="570"/>
        <v>0</v>
      </c>
      <c r="Y90" s="45">
        <f t="shared" si="570"/>
        <v>598</v>
      </c>
      <c r="Z90" s="45">
        <f t="shared" si="570"/>
        <v>24719209.83449167</v>
      </c>
      <c r="AA90" s="94">
        <f t="shared" si="570"/>
        <v>88</v>
      </c>
      <c r="AB90" s="94">
        <f t="shared" si="570"/>
        <v>4685038.6681000004</v>
      </c>
      <c r="AC90" s="94">
        <f t="shared" si="570"/>
        <v>0</v>
      </c>
      <c r="AD90" s="94">
        <f t="shared" si="570"/>
        <v>0</v>
      </c>
      <c r="AE90" s="94">
        <f t="shared" si="570"/>
        <v>0</v>
      </c>
      <c r="AF90" s="94">
        <f t="shared" si="570"/>
        <v>0</v>
      </c>
      <c r="AG90" s="45">
        <f t="shared" si="570"/>
        <v>120</v>
      </c>
      <c r="AH90" s="45">
        <f t="shared" si="570"/>
        <v>3965910.0057500005</v>
      </c>
      <c r="AI90" s="45">
        <f t="shared" si="570"/>
        <v>13</v>
      </c>
      <c r="AJ90" s="45">
        <f t="shared" si="570"/>
        <v>425016.2208833333</v>
      </c>
      <c r="AK90" s="45">
        <f t="shared" si="570"/>
        <v>0</v>
      </c>
      <c r="AL90" s="45">
        <f t="shared" si="570"/>
        <v>0</v>
      </c>
      <c r="AM90" s="45">
        <f t="shared" si="570"/>
        <v>0</v>
      </c>
      <c r="AN90" s="45">
        <f t="shared" si="570"/>
        <v>0</v>
      </c>
      <c r="AO90" s="94">
        <f t="shared" si="570"/>
        <v>969</v>
      </c>
      <c r="AP90" s="94">
        <f t="shared" si="570"/>
        <v>47828372.076520003</v>
      </c>
      <c r="AQ90" s="94">
        <f t="shared" si="570"/>
        <v>144</v>
      </c>
      <c r="AR90" s="94">
        <f t="shared" si="570"/>
        <v>5659331.3317800006</v>
      </c>
      <c r="AS90" s="94">
        <f t="shared" si="570"/>
        <v>1203</v>
      </c>
      <c r="AT90" s="94">
        <f t="shared" si="570"/>
        <v>63232785.200843997</v>
      </c>
      <c r="AU90" s="94">
        <f t="shared" si="570"/>
        <v>0</v>
      </c>
      <c r="AV90" s="94">
        <f t="shared" si="570"/>
        <v>0</v>
      </c>
      <c r="AW90" s="94">
        <f t="shared" si="570"/>
        <v>0</v>
      </c>
      <c r="AX90" s="94">
        <f t="shared" si="570"/>
        <v>0</v>
      </c>
      <c r="AY90" s="94">
        <f t="shared" si="570"/>
        <v>0</v>
      </c>
      <c r="AZ90" s="94">
        <f t="shared" si="570"/>
        <v>0</v>
      </c>
      <c r="BA90" s="94">
        <f t="shared" ref="BA90" si="572">SUM(BA91:BA97)</f>
        <v>183</v>
      </c>
      <c r="BB90" s="94">
        <f t="shared" si="570"/>
        <v>7694307.76884</v>
      </c>
      <c r="BC90" s="94">
        <f t="shared" si="570"/>
        <v>0</v>
      </c>
      <c r="BD90" s="94">
        <f t="shared" si="570"/>
        <v>0</v>
      </c>
      <c r="BE90" s="94">
        <f t="shared" si="570"/>
        <v>0</v>
      </c>
      <c r="BF90" s="94">
        <f t="shared" si="570"/>
        <v>0</v>
      </c>
      <c r="BG90" s="94">
        <f t="shared" si="570"/>
        <v>0</v>
      </c>
      <c r="BH90" s="94">
        <f t="shared" si="570"/>
        <v>0</v>
      </c>
      <c r="BI90" s="94">
        <f t="shared" si="570"/>
        <v>0</v>
      </c>
      <c r="BJ90" s="94">
        <f t="shared" si="570"/>
        <v>0</v>
      </c>
      <c r="BK90" s="94">
        <f t="shared" si="570"/>
        <v>266</v>
      </c>
      <c r="BL90" s="94">
        <f t="shared" si="570"/>
        <v>8652895.4327199999</v>
      </c>
      <c r="BM90" s="94">
        <f t="shared" si="570"/>
        <v>796</v>
      </c>
      <c r="BN90" s="94">
        <f t="shared" si="570"/>
        <v>24291465.299173333</v>
      </c>
      <c r="BO90" s="94">
        <f t="shared" si="570"/>
        <v>487</v>
      </c>
      <c r="BP90" s="94">
        <f t="shared" si="570"/>
        <v>18348058.208479997</v>
      </c>
      <c r="BQ90" s="94">
        <f t="shared" si="570"/>
        <v>1</v>
      </c>
      <c r="BR90" s="94">
        <f t="shared" si="570"/>
        <v>39969.166719999994</v>
      </c>
      <c r="BS90" s="94">
        <f t="shared" si="570"/>
        <v>0</v>
      </c>
      <c r="BT90" s="94">
        <f t="shared" si="570"/>
        <v>0</v>
      </c>
      <c r="BU90" s="94">
        <f t="shared" si="570"/>
        <v>16</v>
      </c>
      <c r="BV90" s="94">
        <f t="shared" si="570"/>
        <v>379408.11514666665</v>
      </c>
      <c r="BW90" s="94">
        <f t="shared" si="570"/>
        <v>6</v>
      </c>
      <c r="BX90" s="94">
        <f t="shared" si="570"/>
        <v>193125.35424000002</v>
      </c>
      <c r="BY90" s="94">
        <f t="shared" si="570"/>
        <v>0</v>
      </c>
      <c r="BZ90" s="94">
        <f t="shared" si="570"/>
        <v>0</v>
      </c>
      <c r="CA90" s="94">
        <f t="shared" si="570"/>
        <v>0</v>
      </c>
      <c r="CB90" s="94">
        <f t="shared" ref="CB90:DR90" si="573">SUM(CB91:CB97)</f>
        <v>0</v>
      </c>
      <c r="CC90" s="94">
        <f t="shared" si="573"/>
        <v>104</v>
      </c>
      <c r="CD90" s="94">
        <f t="shared" si="573"/>
        <v>4017697.1016000006</v>
      </c>
      <c r="CE90" s="94">
        <f t="shared" si="573"/>
        <v>0</v>
      </c>
      <c r="CF90" s="94">
        <f t="shared" si="573"/>
        <v>0</v>
      </c>
      <c r="CG90" s="94">
        <f t="shared" si="573"/>
        <v>24</v>
      </c>
      <c r="CH90" s="94">
        <f t="shared" si="573"/>
        <v>533393.83551999996</v>
      </c>
      <c r="CI90" s="94">
        <f t="shared" si="573"/>
        <v>20</v>
      </c>
      <c r="CJ90" s="94">
        <f t="shared" si="573"/>
        <v>533790.70593333337</v>
      </c>
      <c r="CK90" s="94">
        <f t="shared" si="573"/>
        <v>110</v>
      </c>
      <c r="CL90" s="94">
        <f t="shared" si="573"/>
        <v>3956716.4361666664</v>
      </c>
      <c r="CM90" s="94">
        <f t="shared" si="573"/>
        <v>458</v>
      </c>
      <c r="CN90" s="94">
        <f t="shared" si="573"/>
        <v>19771027.033687998</v>
      </c>
      <c r="CO90" s="94">
        <f t="shared" si="573"/>
        <v>346</v>
      </c>
      <c r="CP90" s="94">
        <f t="shared" si="573"/>
        <v>16973174.133258</v>
      </c>
      <c r="CQ90" s="99">
        <f t="shared" si="573"/>
        <v>4</v>
      </c>
      <c r="CR90" s="94">
        <f t="shared" si="573"/>
        <v>151073.93373333331</v>
      </c>
      <c r="CS90" s="94">
        <f t="shared" si="573"/>
        <v>129</v>
      </c>
      <c r="CT90" s="94">
        <f t="shared" si="573"/>
        <v>6274150.9209119994</v>
      </c>
      <c r="CU90" s="94">
        <f t="shared" si="573"/>
        <v>68</v>
      </c>
      <c r="CV90" s="94">
        <f t="shared" si="573"/>
        <v>2513557.7302640001</v>
      </c>
      <c r="CW90" s="94">
        <f t="shared" si="573"/>
        <v>159</v>
      </c>
      <c r="CX90" s="94">
        <f t="shared" si="573"/>
        <v>8701896.1693859994</v>
      </c>
      <c r="CY90" s="94">
        <f t="shared" si="573"/>
        <v>254</v>
      </c>
      <c r="CZ90" s="94">
        <f t="shared" si="573"/>
        <v>12946283.656376</v>
      </c>
      <c r="DA90" s="94">
        <f t="shared" si="573"/>
        <v>186</v>
      </c>
      <c r="DB90" s="94">
        <f t="shared" si="573"/>
        <v>10502263.617804</v>
      </c>
      <c r="DC90" s="94">
        <f t="shared" si="573"/>
        <v>201</v>
      </c>
      <c r="DD90" s="94">
        <f t="shared" si="573"/>
        <v>7711907.9715999989</v>
      </c>
      <c r="DE90" s="94">
        <f t="shared" si="573"/>
        <v>148</v>
      </c>
      <c r="DF90" s="94">
        <f t="shared" si="573"/>
        <v>5744613.6460766671</v>
      </c>
      <c r="DG90" s="94">
        <f t="shared" si="573"/>
        <v>4</v>
      </c>
      <c r="DH90" s="94">
        <f t="shared" si="573"/>
        <v>190717.4829</v>
      </c>
      <c r="DI90" s="94">
        <f t="shared" si="573"/>
        <v>71</v>
      </c>
      <c r="DJ90" s="94">
        <f t="shared" si="573"/>
        <v>3541648.8307199995</v>
      </c>
      <c r="DK90" s="94">
        <f t="shared" si="573"/>
        <v>20</v>
      </c>
      <c r="DL90" s="94">
        <f t="shared" si="573"/>
        <v>1424657.5073124999</v>
      </c>
      <c r="DM90" s="94">
        <f t="shared" si="573"/>
        <v>43</v>
      </c>
      <c r="DN90" s="94">
        <f t="shared" si="573"/>
        <v>3014572.6902391668</v>
      </c>
      <c r="DO90" s="94">
        <f t="shared" si="573"/>
        <v>0</v>
      </c>
      <c r="DP90" s="94">
        <f t="shared" si="573"/>
        <v>0</v>
      </c>
      <c r="DQ90" s="94">
        <f t="shared" si="573"/>
        <v>10068</v>
      </c>
      <c r="DR90" s="94">
        <f t="shared" si="573"/>
        <v>451174943.89124537</v>
      </c>
    </row>
    <row r="91" spans="1:122" ht="41.25" customHeight="1" x14ac:dyDescent="0.25">
      <c r="A91" s="46"/>
      <c r="B91" s="47">
        <v>67</v>
      </c>
      <c r="C91" s="33" t="s">
        <v>222</v>
      </c>
      <c r="D91" s="34">
        <f t="shared" si="568"/>
        <v>19063</v>
      </c>
      <c r="E91" s="35">
        <v>18530</v>
      </c>
      <c r="F91" s="35">
        <v>18715</v>
      </c>
      <c r="G91" s="48">
        <v>1.42</v>
      </c>
      <c r="H91" s="37">
        <v>1</v>
      </c>
      <c r="I91" s="37">
        <v>1</v>
      </c>
      <c r="J91" s="38"/>
      <c r="K91" s="34">
        <v>1.4</v>
      </c>
      <c r="L91" s="34">
        <v>1.68</v>
      </c>
      <c r="M91" s="34">
        <v>2.23</v>
      </c>
      <c r="N91" s="34">
        <v>2.57</v>
      </c>
      <c r="O91" s="39">
        <v>98</v>
      </c>
      <c r="P91" s="39">
        <f>(O91/12*5*$D91*$G91*$H91*$K91*P$9)+(O91/12*4*$E91*$G91*$I91*$K91*P$10)+(O91/12*3*$F91*$G91*$I91*$K91*P$10)</f>
        <v>3889330.7709666668</v>
      </c>
      <c r="Q91" s="39">
        <v>1205</v>
      </c>
      <c r="R91" s="39">
        <f>(Q91/12*5*$D91*$G91*$H91*$K91*R$9)+(Q91/12*4*$E91*$G91*$I91*$K91*R$10)+(Q91/12*3*$F91*$G91*$I91*$K91*R$10)</f>
        <v>47822893.663416669</v>
      </c>
      <c r="S91" s="39">
        <v>0</v>
      </c>
      <c r="T91" s="39">
        <f>(S91/12*5*$D91*$G91*$H91*$K91*T$9)+(S91/12*4*$E91*$G91*$I91*$K91*T$10)+(S91/12*3*$F91*$G91*$I91*$K91*T$10)</f>
        <v>0</v>
      </c>
      <c r="U91" s="39"/>
      <c r="V91" s="39">
        <f>(U91/12*5*$D91*$G91*$H91*$K91*V$9)+(U91/12*4*$E91*$G91*$I91*$K91*V$10)+(U91/12*3*$F91*$G91*$I91*$K91*V$10)</f>
        <v>0</v>
      </c>
      <c r="W91" s="39">
        <v>0</v>
      </c>
      <c r="X91" s="39">
        <f>(W91/12*5*$D91*$G91*$H91*$K91*X$9)+(W91/12*4*$E91*$G91*$I91*$K91*X$10)+(W91/12*3*$F91*$G91*$I91*$K91*X$10)</f>
        <v>0</v>
      </c>
      <c r="Y91" s="39">
        <v>80</v>
      </c>
      <c r="Z91" s="39">
        <f>(Y91/12*5*$D91*$G91*$H91*$K91*Z$9)+(Y91/12*4*$E91*$G91*$I91*$K91*Z$10)+(Y91/12*3*$F91*$G91*$I91*$K91*Z$10)</f>
        <v>3174963.8946666671</v>
      </c>
      <c r="AA91" s="39">
        <v>2</v>
      </c>
      <c r="AB91" s="39">
        <f>(AA91/12*5*$D91*$G91*$H91*$K91*AB$9)+(AA91/12*4*$E91*$G91*$I91*$K91*AB$10)+(AA91/12*3*$F91*$G91*$I91*$K91*AB$10)</f>
        <v>92322.43836666664</v>
      </c>
      <c r="AC91" s="39">
        <v>0</v>
      </c>
      <c r="AD91" s="39">
        <f>(AC91/12*5*$D91*$G91*$H91*$K91*AD$9)+(AC91/12*4*$E91*$G91*$I91*$K91*AD$10)+(AC91/12*3*$F91*$G91*$I91*$K91*AD$10)</f>
        <v>0</v>
      </c>
      <c r="AE91" s="39">
        <v>0</v>
      </c>
      <c r="AF91" s="39">
        <f>(AE91/12*5*$D91*$G91*$H91*$K91*AF$9)+(AE91/12*4*$E91*$G91*$I91*$K91*AF$10)+(AE91/12*3*$F91*$G91*$I91*$K91*AF$10)</f>
        <v>0</v>
      </c>
      <c r="AG91" s="39">
        <v>0</v>
      </c>
      <c r="AH91" s="39">
        <f>(AG91/12*5*$D91*$G91*$H91*$K91*AH$9)+(AG91/12*4*$E91*$G91*$I91*$K91*AH$10)+(AG91/12*3*$F91*$G91*$I91*$K91*AH$10)</f>
        <v>0</v>
      </c>
      <c r="AI91" s="39">
        <v>9</v>
      </c>
      <c r="AJ91" s="39">
        <f>(AI91/12*5*$D91*$G91*$H91*$K91*AJ$9)+(AI91/12*4*$E91*$G91*$I91*$K91*AJ$10)+(AI91/12*3*$F91*$G91*$I91*$K91*AJ$10)</f>
        <v>304126.94864999998</v>
      </c>
      <c r="AK91" s="39"/>
      <c r="AL91" s="39">
        <f>(AK91/12*5*$D91*$G91*$H91*$K91*AL$9)+(AK91/12*4*$E91*$G91*$I91*$K91*AL$10)+(AK91/12*3*$F91*$G91*$I91*$K91*AL$10)</f>
        <v>0</v>
      </c>
      <c r="AM91" s="42">
        <v>0</v>
      </c>
      <c r="AN91" s="39">
        <f>(AM91/12*5*$D91*$G91*$H91*$K91*AN$9)+(AM91/12*4*$E91*$G91*$I91*$K91*AN$10)+(AM91/12*3*$F91*$G91*$I91*$K91*AN$10)</f>
        <v>0</v>
      </c>
      <c r="AO91" s="43">
        <v>479</v>
      </c>
      <c r="AP91" s="39">
        <f>(AO91/12*5*$D91*$G91*$H91*$L91*AP$9)+(AO91/12*4*$E91*$G91*$I91*$L91*AP$10)+(AO91/12*3*$F91*$G91*$I91*$L91*AP$10)</f>
        <v>21973449.153991997</v>
      </c>
      <c r="AQ91" s="39">
        <v>120</v>
      </c>
      <c r="AR91" s="39">
        <f>(AQ91/12*5*$D91*$G91*$H91*$L91*AR$9)+(AQ91/12*4*$E91*$G91*$I91*$L91*AR$10)+(AQ91/12*3*$F91*$G91*$I91*$L91*AR$10)</f>
        <v>4866031.1784000006</v>
      </c>
      <c r="AS91" s="39">
        <v>535</v>
      </c>
      <c r="AT91" s="39">
        <f>(AS91/12*5*$D91*$G91*$H91*$L91*AT$9)+(AS91/12*4*$E91*$G91*$I91*$L91*AT$10)+(AS91/12*3*$F91*$G91*$I91*$L91*AT$11)</f>
        <v>24542370.140680004</v>
      </c>
      <c r="AU91" s="39">
        <v>0</v>
      </c>
      <c r="AV91" s="39">
        <f>(AU91/12*5*$D91*$G91*$H91*$L91*AV$9)+(AU91/12*4*$E91*$G91*$I91*$L91*AV$10)+(AU91/12*3*$F91*$G91*$I91*$L91*AV$10)</f>
        <v>0</v>
      </c>
      <c r="AW91" s="39"/>
      <c r="AX91" s="39">
        <f>(AW91/12*5*$D91*$G91*$H91*$K91*AX$9)+(AW91/12*4*$E91*$G91*$I91*$K91*AX$10)+(AW91/12*3*$F91*$G91*$I91*$K91*AX$10)</f>
        <v>0</v>
      </c>
      <c r="AY91" s="39"/>
      <c r="AZ91" s="39">
        <f>(AY91/12*5*$D91*$G91*$H91*$K91*AZ$9)+(AY91/12*4*$E91*$G91*$I91*$K91*AZ$10)+(AY91/12*3*$F91*$G91*$I91*$K91*AZ$10)</f>
        <v>0</v>
      </c>
      <c r="BA91" s="39">
        <v>132</v>
      </c>
      <c r="BB91" s="39">
        <f>(BA91/12*5*$D91*$G91*$H91*$L91*BB$9)+(BA91/12*4*$E91*$G91*$I91*$L91*BB$10)+(BA91/12*3*$F91*$G91*$I91*$L91*BB$10)</f>
        <v>5889982.227359999</v>
      </c>
      <c r="BC91" s="39">
        <v>0</v>
      </c>
      <c r="BD91" s="39">
        <f>(BC91/12*5*$D91*$G91*$H91*$K91*BD$9)+(BC91/12*4*$E91*$G91*$I91*$K91*BD$10)+(BC91/12*3*$F91*$G91*$I91*$K91*BD$10)</f>
        <v>0</v>
      </c>
      <c r="BE91" s="39">
        <v>0</v>
      </c>
      <c r="BF91" s="39">
        <f>(BE91/12*5*$D91*$G91*$H91*$K91*BF$9)+(BE91/12*4*$E91*$G91*$I91*$K91*BF$10)+(BE91/12*3*$F91*$G91*$I91*$K91*BF$10)</f>
        <v>0</v>
      </c>
      <c r="BG91" s="39">
        <v>0</v>
      </c>
      <c r="BH91" s="39">
        <f>(BG91/12*5*$D91*$G91*$H91*$K91*BH$9)+(BG91/12*4*$E91*$G91*$I91*$K91*BH$10)+(BG91/12*3*$F91*$G91*$I91*$K91*BH$10)</f>
        <v>0</v>
      </c>
      <c r="BI91" s="39">
        <v>0</v>
      </c>
      <c r="BJ91" s="39">
        <f>(BI91/12*5*$D91*$G91*$H91*$L91*BJ$9)+(BI91/12*4*$E91*$G91*$I91*$L91*BJ$10)+(BI91/12*3*$F91*$G91*$I91*$L91*BJ$10)</f>
        <v>0</v>
      </c>
      <c r="BK91" s="39">
        <v>19</v>
      </c>
      <c r="BL91" s="39">
        <f>(BK91/12*5*$D91*$G91*$H91*$K91*BL$9)+(BK91/12*4*$E91*$G91*$I91*$K91*BL$10)+(BK91/12*3*$F91*$G91*$I91*$K91*BL$10)</f>
        <v>759154.26240499993</v>
      </c>
      <c r="BM91" s="39">
        <v>16</v>
      </c>
      <c r="BN91" s="39">
        <f>(BM91/12*5*$D91*$G91*$H91*$K91*BN$9)+(BM91/12*4*$E91*$G91*$I91*$K91*BN$10)+(BM91/12*3*$F91*$G91*$I91*$K91*BN$11)</f>
        <v>611647.85397333326</v>
      </c>
      <c r="BO91" s="49">
        <v>280</v>
      </c>
      <c r="BP91" s="39">
        <f>(BO91/12*5*$D91*$G91*$H91*$L91*BP$9)+(BO91/12*4*$E91*$G91*$I91*$L91*BP$10)+(BO91/12*3*$F91*$G91*$I91*$L91*BP$10)</f>
        <v>11426583.459199999</v>
      </c>
      <c r="BQ91" s="39">
        <v>0</v>
      </c>
      <c r="BR91" s="39">
        <f>(BQ91/12*5*$D91*$G91*$H91*$L91*BR$9)+(BQ91/12*4*$E91*$G91*$I91*$L91*BR$10)+(BQ91/12*3*$F91*$G91*$I91*$L91*BR$10)</f>
        <v>0</v>
      </c>
      <c r="BS91" s="39">
        <v>0</v>
      </c>
      <c r="BT91" s="39">
        <f>(BS91/12*5*$D91*$G91*$H91*$K91*BT$9)+(BS91/12*4*$E91*$G91*$I91*$K91*BT$10)+(BS91/12*3*$F91*$G91*$I91*$K91*BT$10)</f>
        <v>0</v>
      </c>
      <c r="BU91" s="39">
        <v>4</v>
      </c>
      <c r="BV91" s="39">
        <f>(BU91/12*5*$D91*$G91*$H91*$K91*BV$9)+(BU91/12*4*$E91*$G91*$I91*$K91*BV$10)+(BU91/12*3*$F91*$G91*$I91*$K91*BV$10)</f>
        <v>112711.19738666664</v>
      </c>
      <c r="BW91" s="39">
        <v>0</v>
      </c>
      <c r="BX91" s="39">
        <f>(BW91/12*5*$D91*$G91*$H91*$L91*BX$9)+(BW91/12*4*$E91*$G91*$I91*$L91*BX$10)+(BW91/12*3*$F91*$G91*$I91*$L91*BX$10)</f>
        <v>0</v>
      </c>
      <c r="BY91" s="39"/>
      <c r="BZ91" s="39">
        <f>(BY91/12*5*$D91*$G91*$H91*$L91*BZ$9)+(BY91/12*4*$E91*$G91*$I91*$L91*BZ$10)+(BY91/12*3*$F91*$G91*$I91*$L91*BZ$10)</f>
        <v>0</v>
      </c>
      <c r="CA91" s="39">
        <v>0</v>
      </c>
      <c r="CB91" s="39">
        <f>(CA91/12*5*$D91*$G91*$H91*$K91*CB$9)+(CA91/12*4*$E91*$G91*$I91*$K91*CB$10)+(CA91/12*3*$F91*$G91*$I91*$K91*CB$10)</f>
        <v>0</v>
      </c>
      <c r="CC91" s="39">
        <v>60</v>
      </c>
      <c r="CD91" s="39">
        <f t="shared" ref="CD91" si="574">(CC91/12*5*$D91*$G91*$H91*$L91*CD$9)+(CC91/12*4*$E91*$G91*$I91*$L91*CD$10)+(CC91/12*3*$F91*$G91*$I91*$L91*CD$10)</f>
        <v>2448553.5984</v>
      </c>
      <c r="CE91" s="39">
        <v>0</v>
      </c>
      <c r="CF91" s="39">
        <f>(CE91/12*5*$D91*$G91*$H91*$K91*CF$9)+(CE91/12*4*$E91*$G91*$I91*$K91*CF$10)+(CE91/12*3*$F91*$G91*$I91*$K91*CF$10)</f>
        <v>0</v>
      </c>
      <c r="CG91" s="39"/>
      <c r="CH91" s="39">
        <f>(CG91/12*5*$D91*$G91*$H91*$K91*CH$9)+(CG91/12*4*$E91*$G91*$I91*$K91*CH$10)+(CG91/12*3*$F91*$G91*$I91*$K91*CH$10)</f>
        <v>0</v>
      </c>
      <c r="CI91" s="39">
        <v>15</v>
      </c>
      <c r="CJ91" s="39">
        <f>(CI91/12*5*$D91*$G91*$H91*$K91*CJ$9)+(CI91/12*4*$E91*$G91*$I91*$K91*CJ$10)+(CI91/12*3*$F91*$G91*$I91*$K91*CJ$10)</f>
        <v>422666.9902</v>
      </c>
      <c r="CK91" s="39">
        <v>93</v>
      </c>
      <c r="CL91" s="39">
        <f>(CK91/12*5*$D91*$G91*$H91*$K91*CL$9)+(CK91/12*4*$E91*$G91*$I91*$K91*CL$10)+(CK91/12*3*$F91*$G91*$I91*$K91*CL$10)</f>
        <v>3458133.5046999999</v>
      </c>
      <c r="CM91" s="39">
        <v>335</v>
      </c>
      <c r="CN91" s="39">
        <f>(CM91/12*5*$D91*$G91*$H91*$L91*CN$9)+(CM91/12*4*$E91*$G91*$I91*$L91*CN$10)+(CM91/12*3*$F91*$G91*$I91*$L91*CN$10)</f>
        <v>15234348.775309999</v>
      </c>
      <c r="CO91" s="39">
        <v>237</v>
      </c>
      <c r="CP91" s="39">
        <f>(CO91/12*5*$D91*$G91*$H91*$L91*CP$9)+(CO91/12*4*$E91*$G91*$I91*$L91*CP$10)+(CO91/12*3*$F91*$G91*$I91*$L91*CP$10)</f>
        <v>12390247.761065999</v>
      </c>
      <c r="CQ91" s="44">
        <v>2</v>
      </c>
      <c r="CR91" s="39">
        <f>(CQ91/12*5*$D91*$G91*$H91*$K91*CR$9)+(CQ91/12*4*$E91*$G91*$I91*$K91*CR$10)+(CQ91/12*3*$F91*$G91*$I91*$K91*CR$10)</f>
        <v>84458.655866666639</v>
      </c>
      <c r="CS91" s="39">
        <v>40</v>
      </c>
      <c r="CT91" s="39">
        <f>(CS91/12*5*$D91*$G91*$H91*$L91*CT$9)+(CS91/12*4*$E91*$G91*$I91*$L91*CT$10)+(CS91/12*3*$F91*$G91*$I91*$L91*CT$10)</f>
        <v>2043884.90656</v>
      </c>
      <c r="CU91" s="39">
        <v>12</v>
      </c>
      <c r="CV91" s="39">
        <f>(CU91/12*5*$D91*$G91*$H91*$L91*CV$9)+(CU91/12*4*$E91*$G91*$I91*$L91*CV$10)+(CU91/12*3*$F91*$G91*$I91*$L91*CV$10)</f>
        <v>532989.34449599998</v>
      </c>
      <c r="CW91" s="39">
        <v>90</v>
      </c>
      <c r="CX91" s="39">
        <f>(CW91/12*5*$D91*$G91*$H91*$L91*CX$9)+(CW91/12*4*$E91*$G91*$I91*$L91*CX$10)+(CW91/12*3*$F91*$G91*$I91*$L91*CX$10)</f>
        <v>4607267.9196600001</v>
      </c>
      <c r="CY91" s="39">
        <v>240</v>
      </c>
      <c r="CZ91" s="39">
        <f>(CY91/12*5*$D91*$G91*$H91*$L91*CZ$9)+(CY91/12*4*$E91*$G91*$I91*$L91*CZ$10)+(CY91/12*3*$F91*$G91*$I91*$L91*CZ$10)</f>
        <v>12263309.43936</v>
      </c>
      <c r="DA91" s="39">
        <v>50</v>
      </c>
      <c r="DB91" s="39">
        <f>(DA91/12*5*$D91*$G91*$H91*$L91*DB$9)+(DA91/12*4*$E91*$G91*$I91*$L91*DB$10)+(DA91/12*3*$F91*$G91*$I91*$L91*DB$10)</f>
        <v>2559593.2886999999</v>
      </c>
      <c r="DC91" s="39">
        <v>109</v>
      </c>
      <c r="DD91" s="39">
        <f>(DC91/12*5*$D91*$G91*$H91*$K91*DD$9)+(DC91/12*4*$E91*$G91*$I91*$K91*DD$10)+(DC91/12*3*$F91*$G91*$I91*$K91*DD$10)</f>
        <v>4602996.7447333327</v>
      </c>
      <c r="DE91" s="39">
        <v>45</v>
      </c>
      <c r="DF91" s="39">
        <f>(DE91/12*5*$D91*$G91*$H91*$K91*DF$9)+(DE91/12*4*$E91*$G91*$I91*$K91*DF$10)+(DE91/12*3*$F91*$G91*$I91*$K91*DF$10)</f>
        <v>1956929.3740499998</v>
      </c>
      <c r="DG91" s="39">
        <v>1</v>
      </c>
      <c r="DH91" s="39">
        <f>(DG91/12*5*$D91*$G91*$H91*$L91*DH$9)+(DG91/12*4*$E91*$G91*$I91*$L91*DH$10)+(DG91/12*3*$F91*$G91*$I91*$L91*DH$10)</f>
        <v>56656.658099999986</v>
      </c>
      <c r="DI91" s="39">
        <v>33</v>
      </c>
      <c r="DJ91" s="39">
        <f>(DI91/12*5*$D91*$G91*$H91*$L91*DJ$9)+(DI91/12*4*$E91*$G91*$I91*$L91*DJ$10)+(DI91/12*3*$F91*$G91*$I91*$L91*DJ$10)</f>
        <v>1813392.3099599998</v>
      </c>
      <c r="DK91" s="39">
        <v>10</v>
      </c>
      <c r="DL91" s="39">
        <f>(DK91/12*5*$D91*$G91*$H91*$M91*DL$9)+(DK91/12*4*$E91*$G91*$I91*$M91*DL$10)+(DK91/12*3*$F91*$G91*$I91*$M91*DL$10)</f>
        <v>752049.68787500006</v>
      </c>
      <c r="DM91" s="39">
        <v>12</v>
      </c>
      <c r="DN91" s="39">
        <f t="shared" si="292"/>
        <v>975471.2996899999</v>
      </c>
      <c r="DO91" s="39"/>
      <c r="DP91" s="39">
        <f t="shared" si="565"/>
        <v>0</v>
      </c>
      <c r="DQ91" s="39">
        <f t="shared" ref="DQ91:DR97" si="575">SUM(O91,Q91,S91,U91,W91,Y91,AA91,AC91,AE91,AG91,AI91,AK91,AM91,AO91,AQ91,AS91,AU91,AW91,AY91,BA91,BC91,BE91,BG91,BI91,BK91,BM91,BO91,BQ91,BS91,BU91,BW91,BY91,CA91,CC91,CE91,CG91,CI91,CK91,CM91,CO91,CQ91,CS91,CU91,CW91,CY91,DA91,DC91,DE91,DG91,DI91,DK91,DM91,DO91)</f>
        <v>4363</v>
      </c>
      <c r="DR91" s="39">
        <f t="shared" si="575"/>
        <v>191668517.44819066</v>
      </c>
    </row>
    <row r="92" spans="1:122" ht="41.25" customHeight="1" x14ac:dyDescent="0.25">
      <c r="A92" s="46"/>
      <c r="B92" s="47">
        <v>68</v>
      </c>
      <c r="C92" s="33" t="s">
        <v>223</v>
      </c>
      <c r="D92" s="34">
        <f t="shared" si="568"/>
        <v>19063</v>
      </c>
      <c r="E92" s="35">
        <v>18530</v>
      </c>
      <c r="F92" s="35">
        <v>18715</v>
      </c>
      <c r="G92" s="48">
        <v>2.81</v>
      </c>
      <c r="H92" s="37">
        <v>1</v>
      </c>
      <c r="I92" s="37">
        <v>1</v>
      </c>
      <c r="J92" s="38"/>
      <c r="K92" s="34">
        <v>1.4</v>
      </c>
      <c r="L92" s="34">
        <v>1.68</v>
      </c>
      <c r="M92" s="34">
        <v>2.23</v>
      </c>
      <c r="N92" s="34">
        <v>2.57</v>
      </c>
      <c r="O92" s="39">
        <v>54</v>
      </c>
      <c r="P92" s="39">
        <f>(O92/12*5*$D92*$G92*$H92*$K92*P$9)+(O92/12*4*$E92*$G92*$I92*$K92)+(O92/12*3*$F92*$G92*$I92*$K92)</f>
        <v>4010316.35445</v>
      </c>
      <c r="Q92" s="39">
        <v>590</v>
      </c>
      <c r="R92" s="39">
        <f>(Q92/12*5*$D92*$G92*$H92*$K92*R$9)+(Q92/12*4*$E92*$G92*$I92*$K92)+(Q92/12*3*$F92*$G92*$I92*$K92)</f>
        <v>43816419.42825</v>
      </c>
      <c r="S92" s="39"/>
      <c r="T92" s="39">
        <f>(S92/12*5*$D92*$G92*$H92*$K92*T$9)+(S92/12*4*$E92*$G92*$I92*$K92)+(S92/12*3*$F92*$G92*$I92*$K92)</f>
        <v>0</v>
      </c>
      <c r="U92" s="39"/>
      <c r="V92" s="39">
        <f>(U92/12*5*$D92*$G92*$H92*$K92*V$9)+(U92/12*4*$E92*$G92*$I92*$K92)+(U92/12*3*$F92*$G92*$I92*$K92)</f>
        <v>0</v>
      </c>
      <c r="W92" s="39"/>
      <c r="X92" s="39">
        <f>(W92/12*5*$D92*$G92*$H92*$K92*X$9)+(W92/12*4*$E92*$G92*$I92*$K92)+(W92/12*3*$F92*$G92*$I92*$K92)</f>
        <v>0</v>
      </c>
      <c r="Y92" s="39">
        <v>103</v>
      </c>
      <c r="Z92" s="39">
        <f>(Y92/12*5*$D92*$G92*$H92*$K92*Z$9)+(Y92/12*4*$E92*$G92*$I92*$K92)+(Y92/12*3*$F92*$G92*$I92*$K92)</f>
        <v>7649307.1205250006</v>
      </c>
      <c r="AA92" s="39">
        <v>0</v>
      </c>
      <c r="AB92" s="39">
        <f>(AA92/12*5*$D92*$G92*$H92*$K92*AB$9)+(AA92/12*4*$E92*$G92*$I92*$K92)+(AA92/12*3*$F92*$G92*$I92*$K92)</f>
        <v>0</v>
      </c>
      <c r="AC92" s="39"/>
      <c r="AD92" s="39">
        <f>(AC92/12*5*$D92*$G92*$H92*$K92*AD$9)+(AC92/12*4*$E92*$G92*$I92*$K92)+(AC92/12*3*$F92*$G92*$I92*$K92)</f>
        <v>0</v>
      </c>
      <c r="AE92" s="39">
        <v>0</v>
      </c>
      <c r="AF92" s="39">
        <f>(AE92/12*5*$D92*$G92*$H92*$K92*AF$9)+(AE92/12*4*$E92*$G92*$I92*$K92)+(AE92/12*3*$F92*$G92*$I92*$K92)</f>
        <v>0</v>
      </c>
      <c r="AG92" s="39">
        <v>0</v>
      </c>
      <c r="AH92" s="39">
        <f>(AG92/12*5*$D92*$G92*$H92*$K92*AH$9)+(AG92/12*4*$E92*$G92*$I92*$K92)+(AG92/12*3*$F92*$G92*$I92*$K92)</f>
        <v>0</v>
      </c>
      <c r="AI92" s="39"/>
      <c r="AJ92" s="39">
        <f>(AI92/12*5*$D92*$G92*$H92*$K92*AJ$9)+(AI92/12*4*$E92*$G92*$I92*$K92)+(AI92/12*3*$F92*$G92*$I92*$K92)</f>
        <v>0</v>
      </c>
      <c r="AK92" s="39"/>
      <c r="AL92" s="39">
        <f>(AK92/12*5*$D92*$G92*$H92*$K92*AL$9)+(AK92/12*4*$E92*$G92*$I92*$K92)+(AK92/12*3*$F92*$G92*$I92*$K92)</f>
        <v>0</v>
      </c>
      <c r="AM92" s="42">
        <v>0</v>
      </c>
      <c r="AN92" s="39">
        <f>(AM92/12*5*$D92*$G92*$H92*$K92*AN$9)+(AM92/12*4*$E92*$G92*$I92*$K92)+(AM92/12*3*$F92*$G92*$I92*$K92)</f>
        <v>0</v>
      </c>
      <c r="AO92" s="43">
        <v>145</v>
      </c>
      <c r="AP92" s="39">
        <f>(AO92/12*5*$D92*$G92*$H92*$L92*AP$9)+(AO92/12*4*$E92*$G92*$I92*$L92)+(AO92/12*3*$F92*$G92*$I92*$L92)</f>
        <v>12954752.79672</v>
      </c>
      <c r="AQ92" s="39"/>
      <c r="AR92" s="39">
        <f>(AQ92/12*5*$D92*$G92*$H92*$L92*AR$9)+(AQ92/12*4*$E92*$G92*$I92*$L92)+(AQ92/12*3*$F92*$G92*$I92*$L92)</f>
        <v>0</v>
      </c>
      <c r="AS92" s="39">
        <v>150</v>
      </c>
      <c r="AT92" s="39">
        <f>(AS92/12*5*$D92*$G92*$H92*$L92*AT$9)+(AS92/12*4*$E92*$G92*$I92*$L92)+(AS92/12*3*$F92*$G92*$I92*$L92)</f>
        <v>13401468.410399999</v>
      </c>
      <c r="AU92" s="39"/>
      <c r="AV92" s="39">
        <f>(AU92/12*5*$D92*$G92*$H92*$L92*AV$9)+(AU92/12*4*$E92*$G92*$I92*$L92)+(AU92/12*3*$F92*$G92*$I92*$L92)</f>
        <v>0</v>
      </c>
      <c r="AW92" s="39"/>
      <c r="AX92" s="39">
        <f>(AW92/12*5*$D92*$G92*$H92*$K92*AX$9)+(AW92/12*4*$E92*$G92*$I92*$K92)+(AW92/12*3*$F92*$G92*$I92*$K92)</f>
        <v>0</v>
      </c>
      <c r="AY92" s="39"/>
      <c r="AZ92" s="39">
        <f>(AY92/12*5*$D92*$G92*$H92*$K92*AZ$9)+(AY92/12*4*$E92*$G92*$I92*$K92)+(AY92/12*3*$F92*$G92*$I92*$K92)</f>
        <v>0</v>
      </c>
      <c r="BA92" s="39"/>
      <c r="BB92" s="39">
        <f>(BA92/12*5*$D92*$G92*$H92*$L92*BB$9)+(BA92/12*4*$E92*$G92*$I92*$L92)+(BA92/12*3*$F92*$G92*$I92*$L92)</f>
        <v>0</v>
      </c>
      <c r="BC92" s="39"/>
      <c r="BD92" s="39">
        <f>(BC92/12*5*$D92*$G92*$H92*$K92*BD$9)+(BC92/12*4*$E92*$G92*$I92*$K92)+(BC92/12*3*$F92*$G92*$I92*$K92)</f>
        <v>0</v>
      </c>
      <c r="BE92" s="39"/>
      <c r="BF92" s="39">
        <f>(BE92/12*5*$D92*$G92*$H92*$K92*BF$9)+(BE92/12*4*$E92*$G92*$I92*$K92)+(BE92/12*3*$F92*$G92*$I92*$K92)</f>
        <v>0</v>
      </c>
      <c r="BG92" s="39"/>
      <c r="BH92" s="39">
        <f>(BG92/12*5*$D92*$G92*$H92*$K92*BH$9)+(BG92/12*4*$E92*$G92*$I92*$K92)+(BG92/12*3*$F92*$G92*$I92*$K92)</f>
        <v>0</v>
      </c>
      <c r="BI92" s="39"/>
      <c r="BJ92" s="39">
        <f>(BI92/12*5*$D92*$G92*$H92*$L92*BJ$9)+(BI92/12*4*$E92*$G92*$I92*$L92)+(BI92/12*3*$F92*$G92*$I92*$L92)</f>
        <v>0</v>
      </c>
      <c r="BK92" s="39">
        <v>0</v>
      </c>
      <c r="BL92" s="39">
        <f>(BK92/12*5*$D92*$G92*$H92*$K92*BL$9)+(BK92/12*4*$E92*$G92*$I92*$K92)+(BK92/12*3*$F92*$G92*$I92*$K92)</f>
        <v>0</v>
      </c>
      <c r="BM92" s="39"/>
      <c r="BN92" s="39">
        <f>(BM92/12*5*$D92*$G92*$H92*$K92*BN$9)+(BM92/12*4*$E92*$G92*$I92*$K92)+(BM92/12*3*$F92*$G92*$I92*$K92)</f>
        <v>0</v>
      </c>
      <c r="BO92" s="49"/>
      <c r="BP92" s="39">
        <f>(BO92/12*5*$D92*$G92*$H92*$L92*BP$9)+(BO92/12*4*$E92*$G92*$I92*$L92)+(BO92/12*3*$F92*$G92*$I92*$L92)</f>
        <v>0</v>
      </c>
      <c r="BQ92" s="39"/>
      <c r="BR92" s="39">
        <f>(BQ92/12*5*$D92*$G92*$H92*$L92*BR$9)+(BQ92/12*4*$E92*$G92*$I92*$L92)+(BQ92/12*3*$F92*$G92*$I92*$L92)</f>
        <v>0</v>
      </c>
      <c r="BS92" s="39"/>
      <c r="BT92" s="39">
        <f>(BS92/12*5*$D92*$G92*$H92*$K92*BT$9)+(BS92/12*4*$E92*$G92*$I92*$K92)+(BS92/12*3*$F92*$G92*$I92*$K92)</f>
        <v>0</v>
      </c>
      <c r="BU92" s="39"/>
      <c r="BV92" s="39">
        <f>(BU92/12*5*$D92*$G92*$H92*$K92*BV$9)+(BU92/12*4*$E92*$G92*$I92*$K92)+(BU92/12*3*$F92*$G92*$I92*$K92)</f>
        <v>0</v>
      </c>
      <c r="BW92" s="39"/>
      <c r="BX92" s="39">
        <f>(BW92/12*5*$D92*$G92*$H92*$L92*BX$9)+(BW92/12*4*$E92*$G92*$I92*$L92)+(BW92/12*3*$F92*$G92*$I92*$L92)</f>
        <v>0</v>
      </c>
      <c r="BY92" s="39"/>
      <c r="BZ92" s="39">
        <f>(BY92/12*5*$D92*$G92*$H92*$L92*BZ$9)+(BY92/12*4*$E92*$G92*$I92*$L92)+(BY92/12*3*$F92*$G92*$I92*$L92)</f>
        <v>0</v>
      </c>
      <c r="CA92" s="39"/>
      <c r="CB92" s="39">
        <f>(CA92/12*5*$D92*$G92*$H92*$K92*CB$9)+(CA92/12*4*$E92*$G92*$I92*$K92)+(CA92/12*3*$F92*$G92*$I92*$K92)</f>
        <v>0</v>
      </c>
      <c r="CC92" s="39"/>
      <c r="CD92" s="39">
        <f>(CC92/12*5*$D92*$G92*$H92*$L92*CD$9)+(CC92/12*4*$E92*$G92*$I92*$L92)+(CC92/12*3*$F92*$G92*$I92*$L92)</f>
        <v>0</v>
      </c>
      <c r="CE92" s="39"/>
      <c r="CF92" s="39">
        <f>(CE92/12*5*$D92*$G92*$H92*$K92*CF$9)+(CE92/12*4*$E92*$G92*$I92*$K92)+(CE92/12*3*$F92*$G92*$I92*$K92)</f>
        <v>0</v>
      </c>
      <c r="CG92" s="39"/>
      <c r="CH92" s="39">
        <f>(CG92/12*5*$D92*$G92*$H92*$K92*CH$9)+(CG92/12*4*$E92*$G92*$I92*$K92)+(CG92/12*3*$F92*$G92*$I92*$K92)</f>
        <v>0</v>
      </c>
      <c r="CI92" s="39"/>
      <c r="CJ92" s="39">
        <f>(CI92/12*5*$D92*$G92*$H92*$K92*CJ$9)+(CI92/12*4*$E92*$G92*$I92*$K92)+(CI92/12*3*$F92*$G92*$I92*$K92)</f>
        <v>0</v>
      </c>
      <c r="CK92" s="39"/>
      <c r="CL92" s="39">
        <f>(CK92/12*5*$D92*$G92*$H92*$K92*CL$9)+(CK92/12*4*$E92*$G92*$I92*$K92)+(CK92/12*3*$F92*$G92*$I92*$K92)</f>
        <v>0</v>
      </c>
      <c r="CM92" s="39"/>
      <c r="CN92" s="39">
        <f>(CM92/12*5*$D92*$G92*$H92*$L92*CN$9)+(CM92/12*4*$E92*$G92*$I92*$L92)+(CM92/12*3*$F92*$G92*$I92*$L92)</f>
        <v>0</v>
      </c>
      <c r="CO92" s="39"/>
      <c r="CP92" s="39">
        <f>(CO92/12*5*$D92*$G92*$H92*$L92*CP$9)+(CO92/12*4*$E92*$G92*$I92*$L92)+(CO92/12*3*$F92*$G92*$I92*$L92)</f>
        <v>0</v>
      </c>
      <c r="CQ92" s="44"/>
      <c r="CR92" s="39">
        <f>(CQ92/12*5*$D92*$G92*$H92*$K92*CR$9)+(CQ92/12*4*$E92*$G92*$I92*$K92)+(CQ92/12*3*$F92*$G92*$I92*$K92)</f>
        <v>0</v>
      </c>
      <c r="CS92" s="39"/>
      <c r="CT92" s="39">
        <f>(CS92/12*5*$D92*$G92*$H92*$L92*CT$9)+(CS92/12*4*$E92*$G92*$I92*$L92)+(CS92/12*3*$F92*$G92*$I92*$L92)</f>
        <v>0</v>
      </c>
      <c r="CU92" s="39"/>
      <c r="CV92" s="39">
        <f>(CU92/12*5*$D92*$G92*$H92*$L92*CV$9)+(CU92/12*4*$E92*$G92*$I92*$L92)+(CU92/12*3*$F92*$G92*$I92*$L92)</f>
        <v>0</v>
      </c>
      <c r="CW92" s="39"/>
      <c r="CX92" s="39">
        <f>(CW92/12*5*$D92*$G92*$H92*$L92*CX$9)+(CW92/12*4*$E92*$G92*$I92*$L92)+(CW92/12*3*$F92*$G92*$I92*$L92)</f>
        <v>0</v>
      </c>
      <c r="CY92" s="39"/>
      <c r="CZ92" s="39">
        <f>(CY92/12*5*$D92*$G92*$H92*$L92*CZ$9)+(CY92/12*4*$E92*$G92*$I92*$L92)+(CY92/12*3*$F92*$G92*$I92*$L92)</f>
        <v>0</v>
      </c>
      <c r="DA92" s="39"/>
      <c r="DB92" s="39">
        <f>(DA92/12*5*$D92*$G92*$H92*$L92*DB$9)+(DA92/12*4*$E92*$G92*$I92*$L92)+(DA92/12*3*$F92*$G92*$I92*$L92)</f>
        <v>0</v>
      </c>
      <c r="DC92" s="39"/>
      <c r="DD92" s="39">
        <f>(DC92/12*5*$D92*$G92*$H92*$K92*DD$9)+(DC92/12*4*$E92*$G92*$I92*$K92)+(DC92/12*3*$F92*$G92*$I92*$K92)</f>
        <v>0</v>
      </c>
      <c r="DE92" s="39"/>
      <c r="DF92" s="39">
        <f>(DE92/12*5*$D92*$G92*$H92*$K92*DF$9)+(DE92/12*4*$E92*$G92*$I92*$K92)+(DE92/12*3*$F92*$G92*$I92*$K92)</f>
        <v>0</v>
      </c>
      <c r="DG92" s="39"/>
      <c r="DH92" s="39">
        <f>(DG92/12*5*$D92*$G92*$H92*$L92*DH$9)+(DG92/12*4*$E92*$G92*$I92*$L92)+(DG92/12*3*$F92*$G92*$I92*$L92)</f>
        <v>0</v>
      </c>
      <c r="DI92" s="39"/>
      <c r="DJ92" s="39">
        <f>(DI92/12*5*$D92*$G92*$H92*$L92*DJ$9)+(DI92/12*4*$E92*$G92*$I92*$L92)+(DI92/12*3*$F92*$G92*$I92*$L92)</f>
        <v>0</v>
      </c>
      <c r="DK92" s="39"/>
      <c r="DL92" s="39">
        <f>(DK92/12*5*$D92*$G92*$H92*$M92*DL$9)+(DK92/12*4*$E92*$G92*$I92*$M92)+(DK92/12*3*$F92*$G92*$I92*$M92)</f>
        <v>0</v>
      </c>
      <c r="DM92" s="39"/>
      <c r="DN92" s="39">
        <f>(DM92/12*5*$D92*$G92*$H92*$N92*DN$9)+(DM92/12*4*$E92*$G92*$I92*$N92)+(DM92/12*3*$F92*$G92*$I92*$N92)</f>
        <v>0</v>
      </c>
      <c r="DO92" s="39"/>
      <c r="DP92" s="39">
        <f t="shared" si="565"/>
        <v>0</v>
      </c>
      <c r="DQ92" s="39">
        <f t="shared" si="575"/>
        <v>1042</v>
      </c>
      <c r="DR92" s="39">
        <f t="shared" si="575"/>
        <v>81832264.110345006</v>
      </c>
    </row>
    <row r="93" spans="1:122" ht="41.25" customHeight="1" x14ac:dyDescent="0.25">
      <c r="A93" s="46"/>
      <c r="B93" s="47">
        <v>69</v>
      </c>
      <c r="C93" s="33" t="s">
        <v>224</v>
      </c>
      <c r="D93" s="34">
        <f t="shared" si="568"/>
        <v>19063</v>
      </c>
      <c r="E93" s="35">
        <v>18530</v>
      </c>
      <c r="F93" s="35">
        <v>18715</v>
      </c>
      <c r="G93" s="48">
        <v>3.48</v>
      </c>
      <c r="H93" s="37">
        <v>1</v>
      </c>
      <c r="I93" s="37">
        <v>1</v>
      </c>
      <c r="J93" s="38"/>
      <c r="K93" s="34">
        <v>1.4</v>
      </c>
      <c r="L93" s="34">
        <v>1.68</v>
      </c>
      <c r="M93" s="34">
        <v>2.23</v>
      </c>
      <c r="N93" s="34">
        <v>2.57</v>
      </c>
      <c r="O93" s="39"/>
      <c r="P93" s="39">
        <f t="shared" ref="P93:P97" si="576">(O93/12*5*$D93*$G93*$H93*$K93*P$9)+(O93/12*4*$E93*$G93*$I93*$K93*P$10)+(O93/12*3*$F93*$G93*$I93*$K93*P$10)</f>
        <v>0</v>
      </c>
      <c r="Q93" s="39">
        <v>40</v>
      </c>
      <c r="R93" s="39">
        <f t="shared" ref="R93:R97" si="577">(Q93/12*5*$D93*$G93*$H93*$K93*R$9)+(Q93/12*4*$E93*$G93*$I93*$K93*R$10)+(Q93/12*3*$F93*$G93*$I93*$K93*R$10)</f>
        <v>3890448.716</v>
      </c>
      <c r="S93" s="39"/>
      <c r="T93" s="39">
        <f t="shared" ref="T93:T97" si="578">(S93/12*5*$D93*$G93*$H93*$K93*T$9)+(S93/12*4*$E93*$G93*$I93*$K93*T$10)+(S93/12*3*$F93*$G93*$I93*$K93*T$10)</f>
        <v>0</v>
      </c>
      <c r="U93" s="39"/>
      <c r="V93" s="39">
        <f t="shared" ref="V93:V97" si="579">(U93/12*5*$D93*$G93*$H93*$K93*V$9)+(U93/12*4*$E93*$G93*$I93*$K93*V$10)+(U93/12*3*$F93*$G93*$I93*$K93*V$10)</f>
        <v>0</v>
      </c>
      <c r="W93" s="39"/>
      <c r="X93" s="39">
        <f t="shared" ref="X93:X97" si="580">(W93/12*5*$D93*$G93*$H93*$K93*X$9)+(W93/12*4*$E93*$G93*$I93*$K93*X$10)+(W93/12*3*$F93*$G93*$I93*$K93*X$10)</f>
        <v>0</v>
      </c>
      <c r="Y93" s="39">
        <v>2</v>
      </c>
      <c r="Z93" s="39">
        <f t="shared" ref="Z93:Z97" si="581">(Y93/12*5*$D93*$G93*$H93*$K93*Z$9)+(Y93/12*4*$E93*$G93*$I93*$K93*Z$10)+(Y93/12*3*$F93*$G93*$I93*$K93*Z$10)</f>
        <v>194522.43580000001</v>
      </c>
      <c r="AA93" s="39">
        <v>0</v>
      </c>
      <c r="AB93" s="39">
        <f t="shared" ref="AB93:AB97" si="582">(AA93/12*5*$D93*$G93*$H93*$K93*AB$9)+(AA93/12*4*$E93*$G93*$I93*$K93*AB$10)+(AA93/12*3*$F93*$G93*$I93*$K93*AB$10)</f>
        <v>0</v>
      </c>
      <c r="AC93" s="39"/>
      <c r="AD93" s="39">
        <f t="shared" ref="AD93:AD97" si="583">(AC93/12*5*$D93*$G93*$H93*$K93*AD$9)+(AC93/12*4*$E93*$G93*$I93*$K93*AD$10)+(AC93/12*3*$F93*$G93*$I93*$K93*AD$10)</f>
        <v>0</v>
      </c>
      <c r="AE93" s="39">
        <v>0</v>
      </c>
      <c r="AF93" s="39">
        <f t="shared" ref="AF93:AF97" si="584">(AE93/12*5*$D93*$G93*$H93*$K93*AF$9)+(AE93/12*4*$E93*$G93*$I93*$K93*AF$10)+(AE93/12*3*$F93*$G93*$I93*$K93*AF$10)</f>
        <v>0</v>
      </c>
      <c r="AG93" s="39">
        <v>0</v>
      </c>
      <c r="AH93" s="39">
        <f t="shared" ref="AH93:AH97" si="585">(AG93/12*5*$D93*$G93*$H93*$K93*AH$9)+(AG93/12*4*$E93*$G93*$I93*$K93*AH$10)+(AG93/12*3*$F93*$G93*$I93*$K93*AH$10)</f>
        <v>0</v>
      </c>
      <c r="AI93" s="39"/>
      <c r="AJ93" s="39">
        <f t="shared" ref="AJ93:AJ97" si="586">(AI93/12*5*$D93*$G93*$H93*$K93*AJ$9)+(AI93/12*4*$E93*$G93*$I93*$K93*AJ$10)+(AI93/12*3*$F93*$G93*$I93*$K93*AJ$10)</f>
        <v>0</v>
      </c>
      <c r="AK93" s="39"/>
      <c r="AL93" s="39">
        <f t="shared" ref="AL93:AL97" si="587">(AK93/12*5*$D93*$G93*$H93*$K93*AL$9)+(AK93/12*4*$E93*$G93*$I93*$K93*AL$10)+(AK93/12*3*$F93*$G93*$I93*$K93*AL$10)</f>
        <v>0</v>
      </c>
      <c r="AM93" s="42">
        <v>0</v>
      </c>
      <c r="AN93" s="39">
        <f t="shared" ref="AN93:AN97" si="588">(AM93/12*5*$D93*$G93*$H93*$K93*AN$9)+(AM93/12*4*$E93*$G93*$I93*$K93*AN$10)+(AM93/12*3*$F93*$G93*$I93*$K93*AN$10)</f>
        <v>0</v>
      </c>
      <c r="AO93" s="43">
        <v>0</v>
      </c>
      <c r="AP93" s="39">
        <f t="shared" ref="AP93:AP97" si="589">(AO93/12*5*$D93*$G93*$H93*$L93*AP$9)+(AO93/12*4*$E93*$G93*$I93*$L93*AP$10)+(AO93/12*3*$F93*$G93*$I93*$L93*AP$10)</f>
        <v>0</v>
      </c>
      <c r="AQ93" s="39"/>
      <c r="AR93" s="39">
        <f t="shared" ref="AR93:AR97" si="590">(AQ93/12*5*$D93*$G93*$H93*$L93*AR$9)+(AQ93/12*4*$E93*$G93*$I93*$L93*AR$10)+(AQ93/12*3*$F93*$G93*$I93*$L93*AR$10)</f>
        <v>0</v>
      </c>
      <c r="AS93" s="39">
        <v>50</v>
      </c>
      <c r="AT93" s="39">
        <f t="shared" ref="AT93:AT97" si="591">(AS93/12*5*$D93*$G93*$H93*$L93*AT$9)+(AS93/12*4*$E93*$G93*$I93*$L93*AT$10)+(AS93/12*3*$F93*$G93*$I93*$L93*AT$11)</f>
        <v>5621129.9256000007</v>
      </c>
      <c r="AU93" s="39"/>
      <c r="AV93" s="39">
        <f t="shared" ref="AV93:AV97" si="592">(AU93/12*5*$D93*$G93*$H93*$L93*AV$9)+(AU93/12*4*$E93*$G93*$I93*$L93*AV$10)+(AU93/12*3*$F93*$G93*$I93*$L93*AV$10)</f>
        <v>0</v>
      </c>
      <c r="AW93" s="39"/>
      <c r="AX93" s="39">
        <f t="shared" ref="AX93:AX97" si="593">(AW93/12*5*$D93*$G93*$H93*$K93*AX$9)+(AW93/12*4*$E93*$G93*$I93*$K93*AX$10)+(AW93/12*3*$F93*$G93*$I93*$K93*AX$10)</f>
        <v>0</v>
      </c>
      <c r="AY93" s="39"/>
      <c r="AZ93" s="39">
        <f t="shared" ref="AZ93:AZ97" si="594">(AY93/12*5*$D93*$G93*$H93*$K93*AZ$9)+(AY93/12*4*$E93*$G93*$I93*$K93*AZ$10)+(AY93/12*3*$F93*$G93*$I93*$K93*AZ$10)</f>
        <v>0</v>
      </c>
      <c r="BA93" s="39"/>
      <c r="BB93" s="39">
        <f t="shared" ref="BB93:BB97" si="595">(BA93/12*5*$D93*$G93*$H93*$L93*BB$9)+(BA93/12*4*$E93*$G93*$I93*$L93*BB$10)+(BA93/12*3*$F93*$G93*$I93*$L93*BB$10)</f>
        <v>0</v>
      </c>
      <c r="BC93" s="39"/>
      <c r="BD93" s="39">
        <f t="shared" ref="BD93:BD97" si="596">(BC93/12*5*$D93*$G93*$H93*$K93*BD$9)+(BC93/12*4*$E93*$G93*$I93*$K93*BD$10)+(BC93/12*3*$F93*$G93*$I93*$K93*BD$10)</f>
        <v>0</v>
      </c>
      <c r="BE93" s="39"/>
      <c r="BF93" s="39">
        <f t="shared" ref="BF93:BF97" si="597">(BE93/12*5*$D93*$G93*$H93*$K93*BF$9)+(BE93/12*4*$E93*$G93*$I93*$K93*BF$10)+(BE93/12*3*$F93*$G93*$I93*$K93*BF$10)</f>
        <v>0</v>
      </c>
      <c r="BG93" s="39"/>
      <c r="BH93" s="39">
        <f t="shared" ref="BH93:BH97" si="598">(BG93/12*5*$D93*$G93*$H93*$K93*BH$9)+(BG93/12*4*$E93*$G93*$I93*$K93*BH$10)+(BG93/12*3*$F93*$G93*$I93*$K93*BH$10)</f>
        <v>0</v>
      </c>
      <c r="BI93" s="39"/>
      <c r="BJ93" s="39">
        <f t="shared" ref="BJ93:BJ97" si="599">(BI93/12*5*$D93*$G93*$H93*$L93*BJ$9)+(BI93/12*4*$E93*$G93*$I93*$L93*BJ$10)+(BI93/12*3*$F93*$G93*$I93*$L93*BJ$10)</f>
        <v>0</v>
      </c>
      <c r="BK93" s="39">
        <v>0</v>
      </c>
      <c r="BL93" s="39">
        <f t="shared" ref="BL93:BL97" si="600">(BK93/12*5*$D93*$G93*$H93*$K93*BL$9)+(BK93/12*4*$E93*$G93*$I93*$K93*BL$10)+(BK93/12*3*$F93*$G93*$I93*$K93*BL$10)</f>
        <v>0</v>
      </c>
      <c r="BM93" s="39"/>
      <c r="BN93" s="39">
        <f t="shared" ref="BN93:BN97" si="601">(BM93/12*5*$D93*$G93*$H93*$K93*BN$9)+(BM93/12*4*$E93*$G93*$I93*$K93*BN$10)+(BM93/12*3*$F93*$G93*$I93*$K93*BN$11)</f>
        <v>0</v>
      </c>
      <c r="BO93" s="49"/>
      <c r="BP93" s="39">
        <f t="shared" ref="BP93:BP97" si="602">(BO93/12*5*$D93*$G93*$H93*$L93*BP$9)+(BO93/12*4*$E93*$G93*$I93*$L93*BP$10)+(BO93/12*3*$F93*$G93*$I93*$L93*BP$10)</f>
        <v>0</v>
      </c>
      <c r="BQ93" s="39"/>
      <c r="BR93" s="39">
        <f t="shared" ref="BR93:BR97" si="603">(BQ93/12*5*$D93*$G93*$H93*$L93*BR$9)+(BQ93/12*4*$E93*$G93*$I93*$L93*BR$10)+(BQ93/12*3*$F93*$G93*$I93*$L93*BR$10)</f>
        <v>0</v>
      </c>
      <c r="BS93" s="39"/>
      <c r="BT93" s="39">
        <f t="shared" ref="BT93:BT97" si="604">(BS93/12*5*$D93*$G93*$H93*$K93*BT$9)+(BS93/12*4*$E93*$G93*$I93*$K93*BT$10)+(BS93/12*3*$F93*$G93*$I93*$K93*BT$10)</f>
        <v>0</v>
      </c>
      <c r="BU93" s="39"/>
      <c r="BV93" s="39">
        <f t="shared" ref="BV93:BV97" si="605">(BU93/12*5*$D93*$G93*$H93*$K93*BV$9)+(BU93/12*4*$E93*$G93*$I93*$K93*BV$10)+(BU93/12*3*$F93*$G93*$I93*$K93*BV$10)</f>
        <v>0</v>
      </c>
      <c r="BW93" s="39"/>
      <c r="BX93" s="39">
        <f t="shared" ref="BX93:BX97" si="606">(BW93/12*5*$D93*$G93*$H93*$L93*BX$9)+(BW93/12*4*$E93*$G93*$I93*$L93*BX$10)+(BW93/12*3*$F93*$G93*$I93*$L93*BX$10)</f>
        <v>0</v>
      </c>
      <c r="BY93" s="39"/>
      <c r="BZ93" s="39">
        <f t="shared" ref="BZ93:BZ97" si="607">(BY93/12*5*$D93*$G93*$H93*$L93*BZ$9)+(BY93/12*4*$E93*$G93*$I93*$L93*BZ$10)+(BY93/12*3*$F93*$G93*$I93*$L93*BZ$10)</f>
        <v>0</v>
      </c>
      <c r="CA93" s="39"/>
      <c r="CB93" s="39">
        <f t="shared" ref="CB93:CB97" si="608">(CA93/12*5*$D93*$G93*$H93*$K93*CB$9)+(CA93/12*4*$E93*$G93*$I93*$K93*CB$10)+(CA93/12*3*$F93*$G93*$I93*$K93*CB$10)</f>
        <v>0</v>
      </c>
      <c r="CC93" s="39">
        <v>2</v>
      </c>
      <c r="CD93" s="39">
        <f t="shared" ref="CD93:CD97" si="609">(CC93/12*5*$D93*$G93*$H93*$L93*CD$9)+(CC93/12*4*$E93*$G93*$I93*$L93*CD$10)+(CC93/12*3*$F93*$G93*$I93*$L93*CD$10)</f>
        <v>200022.68831999996</v>
      </c>
      <c r="CE93" s="39"/>
      <c r="CF93" s="39">
        <f t="shared" ref="CF93:CF97" si="610">(CE93/12*5*$D93*$G93*$H93*$K93*CF$9)+(CE93/12*4*$E93*$G93*$I93*$K93*CF$10)+(CE93/12*3*$F93*$G93*$I93*$K93*CF$10)</f>
        <v>0</v>
      </c>
      <c r="CG93" s="39"/>
      <c r="CH93" s="39">
        <f t="shared" ref="CH93:CH97" si="611">(CG93/12*5*$D93*$G93*$H93*$K93*CH$9)+(CG93/12*4*$E93*$G93*$I93*$K93*CH$10)+(CG93/12*3*$F93*$G93*$I93*$K93*CH$10)</f>
        <v>0</v>
      </c>
      <c r="CI93" s="39"/>
      <c r="CJ93" s="39">
        <f t="shared" ref="CJ93:CJ97" si="612">(CI93/12*5*$D93*$G93*$H93*$K93*CJ$9)+(CI93/12*4*$E93*$G93*$I93*$K93*CJ$10)+(CI93/12*3*$F93*$G93*$I93*$K93*CJ$10)</f>
        <v>0</v>
      </c>
      <c r="CK93" s="39"/>
      <c r="CL93" s="39">
        <f t="shared" ref="CL93:CL97" si="613">(CK93/12*5*$D93*$G93*$H93*$K93*CL$9)+(CK93/12*4*$E93*$G93*$I93*$K93*CL$10)+(CK93/12*3*$F93*$G93*$I93*$K93*CL$10)</f>
        <v>0</v>
      </c>
      <c r="CM93" s="39"/>
      <c r="CN93" s="39">
        <f t="shared" ref="CN93:CN97" si="614">(CM93/12*5*$D93*$G93*$H93*$L93*CN$9)+(CM93/12*4*$E93*$G93*$I93*$L93*CN$10)+(CM93/12*3*$F93*$G93*$I93*$L93*CN$10)</f>
        <v>0</v>
      </c>
      <c r="CO93" s="39"/>
      <c r="CP93" s="39">
        <f t="shared" ref="CP93:CP97" si="615">(CO93/12*5*$D93*$G93*$H93*$L93*CP$9)+(CO93/12*4*$E93*$G93*$I93*$L93*CP$10)+(CO93/12*3*$F93*$G93*$I93*$L93*CP$10)</f>
        <v>0</v>
      </c>
      <c r="CQ93" s="44"/>
      <c r="CR93" s="39">
        <f t="shared" ref="CR93:CR97" si="616">(CQ93/12*5*$D93*$G93*$H93*$K93*CR$9)+(CQ93/12*4*$E93*$G93*$I93*$K93*CR$10)+(CQ93/12*3*$F93*$G93*$I93*$K93*CR$10)</f>
        <v>0</v>
      </c>
      <c r="CS93" s="39">
        <v>3</v>
      </c>
      <c r="CT93" s="39">
        <f t="shared" ref="CT93:CT97" si="617">(CS93/12*5*$D93*$G93*$H93*$L93*CT$9)+(CS93/12*4*$E93*$G93*$I93*$L93*CT$10)+(CS93/12*3*$F93*$G93*$I93*$L93*CT$10)</f>
        <v>375671.80324799998</v>
      </c>
      <c r="CU93" s="39"/>
      <c r="CV93" s="39">
        <f t="shared" ref="CV93:CV97" si="618">(CU93/12*5*$D93*$G93*$H93*$L93*CV$9)+(CU93/12*4*$E93*$G93*$I93*$L93*CV$10)+(CU93/12*3*$F93*$G93*$I93*$L93*CV$10)</f>
        <v>0</v>
      </c>
      <c r="CW93" s="39">
        <v>15</v>
      </c>
      <c r="CX93" s="39">
        <f t="shared" ref="CX93:CX97" si="619">(CW93/12*5*$D93*$G93*$H93*$L93*CX$9)+(CW93/12*4*$E93*$G93*$I93*$L93*CX$10)+(CW93/12*3*$F93*$G93*$I93*$L93*CX$10)</f>
        <v>1881841.8263399997</v>
      </c>
      <c r="CY93" s="39"/>
      <c r="CZ93" s="39">
        <f t="shared" ref="CZ93:CZ97" si="620">(CY93/12*5*$D93*$G93*$H93*$L93*CZ$9)+(CY93/12*4*$E93*$G93*$I93*$L93*CZ$10)+(CY93/12*3*$F93*$G93*$I93*$L93*CZ$10)</f>
        <v>0</v>
      </c>
      <c r="DA93" s="39">
        <v>25</v>
      </c>
      <c r="DB93" s="39">
        <f t="shared" ref="DB93:DB97" si="621">(DA93/12*5*$D93*$G93*$H93*$L93*DB$9)+(DA93/12*4*$E93*$G93*$I93*$L93*DB$10)+(DA93/12*3*$F93*$G93*$I93*$L93*DB$10)</f>
        <v>3136403.0439000004</v>
      </c>
      <c r="DC93" s="39"/>
      <c r="DD93" s="39">
        <f t="shared" ref="DD93:DD97" si="622">(DC93/12*5*$D93*$G93*$H93*$K93*DD$9)+(DC93/12*4*$E93*$G93*$I93*$K93*DD$10)+(DC93/12*3*$F93*$G93*$I93*$K93*DD$10)</f>
        <v>0</v>
      </c>
      <c r="DE93" s="39">
        <v>2</v>
      </c>
      <c r="DF93" s="39">
        <f t="shared" ref="DF93:DF97" si="623">(DE93/12*5*$D93*$G93*$H93*$K93*DF$9)+(DE93/12*4*$E93*$G93*$I93*$K93*DF$10)+(DE93/12*3*$F93*$G93*$I93*$K93*DF$10)</f>
        <v>213149.11491999999</v>
      </c>
      <c r="DG93" s="39"/>
      <c r="DH93" s="39">
        <f t="shared" ref="DH93:DH97" si="624">(DG93/12*5*$D93*$G93*$H93*$L93*DH$9)+(DG93/12*4*$E93*$G93*$I93*$L93*DH$10)+(DG93/12*3*$F93*$G93*$I93*$L93*DH$10)</f>
        <v>0</v>
      </c>
      <c r="DI93" s="39"/>
      <c r="DJ93" s="39">
        <f t="shared" ref="DJ93:DJ97" si="625">(DI93/12*5*$D93*$G93*$H93*$L93*DJ$9)+(DI93/12*4*$E93*$G93*$I93*$L93*DJ$10)+(DI93/12*3*$F93*$G93*$I93*$L93*DJ$10)</f>
        <v>0</v>
      </c>
      <c r="DK93" s="39"/>
      <c r="DL93" s="39">
        <f t="shared" ref="DL93:DL97" si="626">(DK93/12*5*$D93*$G93*$H93*$M93*DL$9)+(DK93/12*4*$E93*$G93*$I93*$M93*DL$10)+(DK93/12*3*$F93*$G93*$I93*$M93*DL$10)</f>
        <v>0</v>
      </c>
      <c r="DM93" s="39"/>
      <c r="DN93" s="39">
        <f t="shared" si="292"/>
        <v>0</v>
      </c>
      <c r="DO93" s="39"/>
      <c r="DP93" s="39">
        <f t="shared" si="565"/>
        <v>0</v>
      </c>
      <c r="DQ93" s="39">
        <f t="shared" si="575"/>
        <v>139</v>
      </c>
      <c r="DR93" s="39">
        <f t="shared" si="575"/>
        <v>15513189.554127999</v>
      </c>
    </row>
    <row r="94" spans="1:122" ht="15.75" customHeight="1" x14ac:dyDescent="0.25">
      <c r="A94" s="46"/>
      <c r="B94" s="47">
        <v>70</v>
      </c>
      <c r="C94" s="33" t="s">
        <v>225</v>
      </c>
      <c r="D94" s="34">
        <f t="shared" si="568"/>
        <v>19063</v>
      </c>
      <c r="E94" s="35">
        <v>18530</v>
      </c>
      <c r="F94" s="35">
        <v>18715</v>
      </c>
      <c r="G94" s="48">
        <v>1.1200000000000001</v>
      </c>
      <c r="H94" s="37">
        <v>1</v>
      </c>
      <c r="I94" s="37">
        <v>1</v>
      </c>
      <c r="J94" s="38"/>
      <c r="K94" s="34">
        <v>1.4</v>
      </c>
      <c r="L94" s="34">
        <v>1.68</v>
      </c>
      <c r="M94" s="34">
        <v>2.23</v>
      </c>
      <c r="N94" s="34">
        <v>2.57</v>
      </c>
      <c r="O94" s="39">
        <v>274</v>
      </c>
      <c r="P94" s="39">
        <f t="shared" si="576"/>
        <v>8576874.2957333326</v>
      </c>
      <c r="Q94" s="39">
        <v>433</v>
      </c>
      <c r="R94" s="39">
        <f t="shared" si="577"/>
        <v>13553965.584133334</v>
      </c>
      <c r="S94" s="39">
        <v>0</v>
      </c>
      <c r="T94" s="39">
        <f t="shared" si="578"/>
        <v>0</v>
      </c>
      <c r="U94" s="39"/>
      <c r="V94" s="39">
        <f t="shared" si="579"/>
        <v>0</v>
      </c>
      <c r="W94" s="39">
        <v>0</v>
      </c>
      <c r="X94" s="39">
        <f t="shared" si="580"/>
        <v>0</v>
      </c>
      <c r="Y94" s="39">
        <v>372</v>
      </c>
      <c r="Z94" s="39">
        <f t="shared" si="581"/>
        <v>11644515.467200002</v>
      </c>
      <c r="AA94" s="39">
        <v>33</v>
      </c>
      <c r="AB94" s="39">
        <f t="shared" si="582"/>
        <v>1201492.0148</v>
      </c>
      <c r="AC94" s="39">
        <v>0</v>
      </c>
      <c r="AD94" s="39">
        <f t="shared" si="583"/>
        <v>0</v>
      </c>
      <c r="AE94" s="39">
        <v>0</v>
      </c>
      <c r="AF94" s="39">
        <f t="shared" si="584"/>
        <v>0</v>
      </c>
      <c r="AG94" s="39">
        <v>95</v>
      </c>
      <c r="AH94" s="39">
        <f t="shared" si="585"/>
        <v>2973733.7886666674</v>
      </c>
      <c r="AI94" s="39">
        <v>2</v>
      </c>
      <c r="AJ94" s="39">
        <f t="shared" si="586"/>
        <v>53305.505866666674</v>
      </c>
      <c r="AK94" s="39"/>
      <c r="AL94" s="39">
        <f t="shared" si="587"/>
        <v>0</v>
      </c>
      <c r="AM94" s="42">
        <v>0</v>
      </c>
      <c r="AN94" s="39">
        <f t="shared" si="588"/>
        <v>0</v>
      </c>
      <c r="AO94" s="43">
        <v>313</v>
      </c>
      <c r="AP94" s="39">
        <f t="shared" si="589"/>
        <v>11324961.532864001</v>
      </c>
      <c r="AQ94" s="39">
        <v>21</v>
      </c>
      <c r="AR94" s="39">
        <f t="shared" si="590"/>
        <v>671649.37392000016</v>
      </c>
      <c r="AS94" s="39">
        <v>280</v>
      </c>
      <c r="AT94" s="39">
        <f t="shared" si="591"/>
        <v>10130956.003839999</v>
      </c>
      <c r="AU94" s="39">
        <v>0</v>
      </c>
      <c r="AV94" s="39">
        <f t="shared" si="592"/>
        <v>0</v>
      </c>
      <c r="AW94" s="39"/>
      <c r="AX94" s="39">
        <f t="shared" si="593"/>
        <v>0</v>
      </c>
      <c r="AY94" s="39"/>
      <c r="AZ94" s="39">
        <f t="shared" si="594"/>
        <v>0</v>
      </c>
      <c r="BA94" s="39">
        <v>50</v>
      </c>
      <c r="BB94" s="39">
        <f t="shared" si="595"/>
        <v>1759704.4640000004</v>
      </c>
      <c r="BC94" s="39">
        <v>0</v>
      </c>
      <c r="BD94" s="39">
        <f t="shared" si="596"/>
        <v>0</v>
      </c>
      <c r="BE94" s="39">
        <v>0</v>
      </c>
      <c r="BF94" s="39">
        <f t="shared" si="597"/>
        <v>0</v>
      </c>
      <c r="BG94" s="39">
        <v>0</v>
      </c>
      <c r="BH94" s="39">
        <f t="shared" si="598"/>
        <v>0</v>
      </c>
      <c r="BI94" s="39">
        <v>0</v>
      </c>
      <c r="BJ94" s="39">
        <f t="shared" si="599"/>
        <v>0</v>
      </c>
      <c r="BK94" s="39">
        <f>214+20</f>
        <v>234</v>
      </c>
      <c r="BL94" s="39">
        <f t="shared" si="600"/>
        <v>7374319.8328800006</v>
      </c>
      <c r="BM94" s="39">
        <v>760</v>
      </c>
      <c r="BN94" s="39">
        <f t="shared" si="601"/>
        <v>22915257.627733335</v>
      </c>
      <c r="BO94" s="49">
        <v>177</v>
      </c>
      <c r="BP94" s="39">
        <f t="shared" si="602"/>
        <v>5697197.9500799999</v>
      </c>
      <c r="BQ94" s="39">
        <v>1</v>
      </c>
      <c r="BR94" s="39">
        <f t="shared" si="603"/>
        <v>39969.166719999994</v>
      </c>
      <c r="BS94" s="39">
        <v>0</v>
      </c>
      <c r="BT94" s="39">
        <f t="shared" si="604"/>
        <v>0</v>
      </c>
      <c r="BU94" s="39">
        <v>12</v>
      </c>
      <c r="BV94" s="39">
        <f t="shared" si="605"/>
        <v>266696.91775999998</v>
      </c>
      <c r="BW94" s="39">
        <v>6</v>
      </c>
      <c r="BX94" s="39">
        <f t="shared" si="606"/>
        <v>193125.35424000002</v>
      </c>
      <c r="BY94" s="39"/>
      <c r="BZ94" s="39">
        <f t="shared" si="607"/>
        <v>0</v>
      </c>
      <c r="CA94" s="39">
        <v>0</v>
      </c>
      <c r="CB94" s="39">
        <f t="shared" si="608"/>
        <v>0</v>
      </c>
      <c r="CC94" s="39">
        <v>40</v>
      </c>
      <c r="CD94" s="39">
        <f t="shared" si="609"/>
        <v>1287502.3616000002</v>
      </c>
      <c r="CE94" s="39">
        <v>0</v>
      </c>
      <c r="CF94" s="39">
        <f t="shared" si="610"/>
        <v>0</v>
      </c>
      <c r="CG94" s="39">
        <v>24</v>
      </c>
      <c r="CH94" s="39">
        <f t="shared" si="611"/>
        <v>533393.83551999996</v>
      </c>
      <c r="CI94" s="39">
        <v>5</v>
      </c>
      <c r="CJ94" s="39">
        <f t="shared" si="612"/>
        <v>111123.71573333335</v>
      </c>
      <c r="CK94" s="39">
        <v>17</v>
      </c>
      <c r="CL94" s="39">
        <f t="shared" si="613"/>
        <v>498582.93146666669</v>
      </c>
      <c r="CM94" s="39">
        <v>110</v>
      </c>
      <c r="CN94" s="39">
        <f t="shared" si="614"/>
        <v>3945494.5745599996</v>
      </c>
      <c r="CO94" s="39">
        <v>101</v>
      </c>
      <c r="CP94" s="39">
        <f t="shared" si="615"/>
        <v>4164690.1608479992</v>
      </c>
      <c r="CQ94" s="44">
        <v>2</v>
      </c>
      <c r="CR94" s="39">
        <f t="shared" si="616"/>
        <v>66615.277866666671</v>
      </c>
      <c r="CS94" s="39">
        <v>50</v>
      </c>
      <c r="CT94" s="39">
        <f t="shared" si="617"/>
        <v>2015097.7952000003</v>
      </c>
      <c r="CU94" s="39">
        <v>54</v>
      </c>
      <c r="CV94" s="39">
        <f t="shared" si="618"/>
        <v>1891736.8283520003</v>
      </c>
      <c r="CW94" s="39">
        <v>51</v>
      </c>
      <c r="CX94" s="39">
        <f t="shared" si="619"/>
        <v>2059210.8260639999</v>
      </c>
      <c r="CY94" s="39">
        <v>3</v>
      </c>
      <c r="CZ94" s="39">
        <f t="shared" si="620"/>
        <v>120905.86771200002</v>
      </c>
      <c r="DA94" s="39">
        <v>81</v>
      </c>
      <c r="DB94" s="39">
        <f t="shared" si="621"/>
        <v>3270511.3119839998</v>
      </c>
      <c r="DC94" s="39">
        <v>87</v>
      </c>
      <c r="DD94" s="39">
        <f t="shared" si="622"/>
        <v>2897764.5871999995</v>
      </c>
      <c r="DE94" s="39">
        <v>89</v>
      </c>
      <c r="DF94" s="39">
        <f t="shared" si="623"/>
        <v>3052687.3240266666</v>
      </c>
      <c r="DG94" s="39">
        <v>3</v>
      </c>
      <c r="DH94" s="39">
        <f t="shared" si="624"/>
        <v>134060.8248</v>
      </c>
      <c r="DI94" s="39">
        <v>31</v>
      </c>
      <c r="DJ94" s="39">
        <f t="shared" si="625"/>
        <v>1343597.5459200002</v>
      </c>
      <c r="DK94" s="39">
        <v>5</v>
      </c>
      <c r="DL94" s="39">
        <f t="shared" si="626"/>
        <v>296582.9755</v>
      </c>
      <c r="DM94" s="39">
        <v>28</v>
      </c>
      <c r="DN94" s="39">
        <f t="shared" si="292"/>
        <v>1795233.5656266669</v>
      </c>
      <c r="DO94" s="39"/>
      <c r="DP94" s="39">
        <f t="shared" si="565"/>
        <v>0</v>
      </c>
      <c r="DQ94" s="39">
        <f t="shared" si="575"/>
        <v>3844</v>
      </c>
      <c r="DR94" s="39">
        <f t="shared" si="575"/>
        <v>127862517.19041735</v>
      </c>
    </row>
    <row r="95" spans="1:122" ht="15.75" customHeight="1" x14ac:dyDescent="0.25">
      <c r="A95" s="46"/>
      <c r="B95" s="47">
        <v>71</v>
      </c>
      <c r="C95" s="33" t="s">
        <v>226</v>
      </c>
      <c r="D95" s="34">
        <f t="shared" si="568"/>
        <v>19063</v>
      </c>
      <c r="E95" s="35">
        <v>18530</v>
      </c>
      <c r="F95" s="35">
        <v>18715</v>
      </c>
      <c r="G95" s="48">
        <v>2.0099999999999998</v>
      </c>
      <c r="H95" s="37">
        <v>1</v>
      </c>
      <c r="I95" s="37">
        <v>1</v>
      </c>
      <c r="J95" s="38"/>
      <c r="K95" s="34">
        <v>1.4</v>
      </c>
      <c r="L95" s="34">
        <v>1.68</v>
      </c>
      <c r="M95" s="34">
        <v>2.23</v>
      </c>
      <c r="N95" s="34">
        <v>2.57</v>
      </c>
      <c r="O95" s="39">
        <v>62</v>
      </c>
      <c r="P95" s="39">
        <f t="shared" si="576"/>
        <v>3482957.7513500005</v>
      </c>
      <c r="Q95" s="39">
        <v>26</v>
      </c>
      <c r="R95" s="39">
        <f t="shared" si="577"/>
        <v>1460595.1860499997</v>
      </c>
      <c r="S95" s="39"/>
      <c r="T95" s="39">
        <f t="shared" si="578"/>
        <v>0</v>
      </c>
      <c r="U95" s="39"/>
      <c r="V95" s="39">
        <f t="shared" si="579"/>
        <v>0</v>
      </c>
      <c r="W95" s="39"/>
      <c r="X95" s="39">
        <f t="shared" si="580"/>
        <v>0</v>
      </c>
      <c r="Y95" s="39">
        <v>26</v>
      </c>
      <c r="Z95" s="39">
        <f t="shared" si="581"/>
        <v>1460595.1860499997</v>
      </c>
      <c r="AA95" s="39">
        <v>46</v>
      </c>
      <c r="AB95" s="39">
        <f t="shared" si="582"/>
        <v>3005680.5110499994</v>
      </c>
      <c r="AC95" s="39"/>
      <c r="AD95" s="39">
        <f t="shared" si="583"/>
        <v>0</v>
      </c>
      <c r="AE95" s="39">
        <v>0</v>
      </c>
      <c r="AF95" s="39">
        <f t="shared" si="584"/>
        <v>0</v>
      </c>
      <c r="AG95" s="39">
        <v>0</v>
      </c>
      <c r="AH95" s="39">
        <f t="shared" si="585"/>
        <v>0</v>
      </c>
      <c r="AI95" s="39"/>
      <c r="AJ95" s="39">
        <f t="shared" si="586"/>
        <v>0</v>
      </c>
      <c r="AK95" s="39"/>
      <c r="AL95" s="39">
        <f t="shared" si="587"/>
        <v>0</v>
      </c>
      <c r="AM95" s="42">
        <v>0</v>
      </c>
      <c r="AN95" s="39">
        <f t="shared" si="588"/>
        <v>0</v>
      </c>
      <c r="AO95" s="43">
        <v>4</v>
      </c>
      <c r="AP95" s="39">
        <f t="shared" si="589"/>
        <v>259734.96897599995</v>
      </c>
      <c r="AQ95" s="39"/>
      <c r="AR95" s="39">
        <f t="shared" si="590"/>
        <v>0</v>
      </c>
      <c r="AS95" s="39">
        <v>43</v>
      </c>
      <c r="AT95" s="39">
        <f t="shared" si="591"/>
        <v>2792150.9164919998</v>
      </c>
      <c r="AU95" s="39"/>
      <c r="AV95" s="39">
        <f t="shared" si="592"/>
        <v>0</v>
      </c>
      <c r="AW95" s="39"/>
      <c r="AX95" s="39">
        <f t="shared" si="593"/>
        <v>0</v>
      </c>
      <c r="AY95" s="39"/>
      <c r="AZ95" s="39">
        <f t="shared" si="594"/>
        <v>0</v>
      </c>
      <c r="BA95" s="39"/>
      <c r="BB95" s="39">
        <f t="shared" si="595"/>
        <v>0</v>
      </c>
      <c r="BC95" s="39"/>
      <c r="BD95" s="39">
        <f t="shared" si="596"/>
        <v>0</v>
      </c>
      <c r="BE95" s="39"/>
      <c r="BF95" s="39">
        <f t="shared" si="597"/>
        <v>0</v>
      </c>
      <c r="BG95" s="39"/>
      <c r="BH95" s="39">
        <f t="shared" si="598"/>
        <v>0</v>
      </c>
      <c r="BI95" s="39"/>
      <c r="BJ95" s="39">
        <f t="shared" si="599"/>
        <v>0</v>
      </c>
      <c r="BK95" s="39">
        <v>0</v>
      </c>
      <c r="BL95" s="39">
        <f t="shared" si="600"/>
        <v>0</v>
      </c>
      <c r="BM95" s="39"/>
      <c r="BN95" s="39">
        <f t="shared" si="601"/>
        <v>0</v>
      </c>
      <c r="BO95" s="49"/>
      <c r="BP95" s="39">
        <f t="shared" si="602"/>
        <v>0</v>
      </c>
      <c r="BQ95" s="39"/>
      <c r="BR95" s="39">
        <f t="shared" si="603"/>
        <v>0</v>
      </c>
      <c r="BS95" s="39"/>
      <c r="BT95" s="39">
        <f t="shared" si="604"/>
        <v>0</v>
      </c>
      <c r="BU95" s="39"/>
      <c r="BV95" s="39">
        <f t="shared" si="605"/>
        <v>0</v>
      </c>
      <c r="BW95" s="39"/>
      <c r="BX95" s="39">
        <f t="shared" si="606"/>
        <v>0</v>
      </c>
      <c r="BY95" s="39"/>
      <c r="BZ95" s="39">
        <f t="shared" si="607"/>
        <v>0</v>
      </c>
      <c r="CA95" s="39"/>
      <c r="CB95" s="39">
        <f t="shared" si="608"/>
        <v>0</v>
      </c>
      <c r="CC95" s="39"/>
      <c r="CD95" s="39">
        <f t="shared" si="609"/>
        <v>0</v>
      </c>
      <c r="CE95" s="39"/>
      <c r="CF95" s="39">
        <f t="shared" si="610"/>
        <v>0</v>
      </c>
      <c r="CG95" s="39"/>
      <c r="CH95" s="39">
        <f t="shared" si="611"/>
        <v>0</v>
      </c>
      <c r="CI95" s="39"/>
      <c r="CJ95" s="39">
        <f t="shared" si="612"/>
        <v>0</v>
      </c>
      <c r="CK95" s="39"/>
      <c r="CL95" s="39">
        <f t="shared" si="613"/>
        <v>0</v>
      </c>
      <c r="CM95" s="39"/>
      <c r="CN95" s="39">
        <f t="shared" si="614"/>
        <v>0</v>
      </c>
      <c r="CO95" s="39"/>
      <c r="CP95" s="39">
        <f t="shared" si="615"/>
        <v>0</v>
      </c>
      <c r="CQ95" s="44"/>
      <c r="CR95" s="39">
        <f t="shared" si="616"/>
        <v>0</v>
      </c>
      <c r="CS95" s="39"/>
      <c r="CT95" s="39">
        <f t="shared" si="617"/>
        <v>0</v>
      </c>
      <c r="CU95" s="39"/>
      <c r="CV95" s="39">
        <f t="shared" si="618"/>
        <v>0</v>
      </c>
      <c r="CW95" s="39"/>
      <c r="CX95" s="39">
        <f t="shared" si="619"/>
        <v>0</v>
      </c>
      <c r="CY95" s="39"/>
      <c r="CZ95" s="39">
        <f t="shared" si="620"/>
        <v>0</v>
      </c>
      <c r="DA95" s="39"/>
      <c r="DB95" s="39">
        <f t="shared" si="621"/>
        <v>0</v>
      </c>
      <c r="DC95" s="39"/>
      <c r="DD95" s="39">
        <f t="shared" si="622"/>
        <v>0</v>
      </c>
      <c r="DE95" s="39"/>
      <c r="DF95" s="39">
        <f t="shared" si="623"/>
        <v>0</v>
      </c>
      <c r="DG95" s="39"/>
      <c r="DH95" s="39">
        <f t="shared" si="624"/>
        <v>0</v>
      </c>
      <c r="DI95" s="39"/>
      <c r="DJ95" s="39">
        <f t="shared" si="625"/>
        <v>0</v>
      </c>
      <c r="DK95" s="39"/>
      <c r="DL95" s="39">
        <f t="shared" si="626"/>
        <v>0</v>
      </c>
      <c r="DM95" s="39"/>
      <c r="DN95" s="39">
        <f t="shared" si="292"/>
        <v>0</v>
      </c>
      <c r="DO95" s="39"/>
      <c r="DP95" s="39">
        <f t="shared" si="565"/>
        <v>0</v>
      </c>
      <c r="DQ95" s="39">
        <f t="shared" si="575"/>
        <v>207</v>
      </c>
      <c r="DR95" s="39">
        <f t="shared" si="575"/>
        <v>12461714.519967999</v>
      </c>
    </row>
    <row r="96" spans="1:122" ht="30" customHeight="1" x14ac:dyDescent="0.25">
      <c r="A96" s="46"/>
      <c r="B96" s="47">
        <v>72</v>
      </c>
      <c r="C96" s="33" t="s">
        <v>227</v>
      </c>
      <c r="D96" s="34">
        <f t="shared" si="568"/>
        <v>19063</v>
      </c>
      <c r="E96" s="35">
        <v>18530</v>
      </c>
      <c r="F96" s="35">
        <v>18715</v>
      </c>
      <c r="G96" s="48">
        <v>1.42</v>
      </c>
      <c r="H96" s="37">
        <v>1</v>
      </c>
      <c r="I96" s="37">
        <v>1</v>
      </c>
      <c r="J96" s="38"/>
      <c r="K96" s="34">
        <v>1.4</v>
      </c>
      <c r="L96" s="34">
        <v>1.68</v>
      </c>
      <c r="M96" s="34">
        <v>2.23</v>
      </c>
      <c r="N96" s="34">
        <v>2.57</v>
      </c>
      <c r="O96" s="39">
        <v>33</v>
      </c>
      <c r="P96" s="39">
        <f t="shared" si="576"/>
        <v>1309672.6065499999</v>
      </c>
      <c r="Q96" s="39">
        <v>7</v>
      </c>
      <c r="R96" s="39">
        <f t="shared" si="577"/>
        <v>277809.34078333335</v>
      </c>
      <c r="S96" s="39"/>
      <c r="T96" s="39">
        <f t="shared" si="578"/>
        <v>0</v>
      </c>
      <c r="U96" s="39"/>
      <c r="V96" s="39">
        <f t="shared" si="579"/>
        <v>0</v>
      </c>
      <c r="W96" s="39"/>
      <c r="X96" s="39">
        <f t="shared" si="580"/>
        <v>0</v>
      </c>
      <c r="Y96" s="39">
        <v>15</v>
      </c>
      <c r="Z96" s="39">
        <f t="shared" si="581"/>
        <v>595305.73025000002</v>
      </c>
      <c r="AA96" s="39">
        <v>5</v>
      </c>
      <c r="AB96" s="39">
        <f t="shared" si="582"/>
        <v>230806.09591666664</v>
      </c>
      <c r="AC96" s="39"/>
      <c r="AD96" s="39">
        <f t="shared" si="583"/>
        <v>0</v>
      </c>
      <c r="AE96" s="39">
        <v>0</v>
      </c>
      <c r="AF96" s="39">
        <f t="shared" si="584"/>
        <v>0</v>
      </c>
      <c r="AG96" s="39">
        <v>25</v>
      </c>
      <c r="AH96" s="39">
        <f t="shared" si="585"/>
        <v>992176.21708333329</v>
      </c>
      <c r="AI96" s="39">
        <v>2</v>
      </c>
      <c r="AJ96" s="39">
        <f t="shared" si="586"/>
        <v>67583.766366666663</v>
      </c>
      <c r="AK96" s="39"/>
      <c r="AL96" s="39">
        <f t="shared" si="587"/>
        <v>0</v>
      </c>
      <c r="AM96" s="42">
        <v>0</v>
      </c>
      <c r="AN96" s="39">
        <f t="shared" si="588"/>
        <v>0</v>
      </c>
      <c r="AO96" s="43">
        <v>27</v>
      </c>
      <c r="AP96" s="39">
        <f t="shared" si="589"/>
        <v>1238586.904296</v>
      </c>
      <c r="AQ96" s="39">
        <v>3</v>
      </c>
      <c r="AR96" s="39">
        <f t="shared" si="590"/>
        <v>121650.77945999999</v>
      </c>
      <c r="AS96" s="39">
        <v>142</v>
      </c>
      <c r="AT96" s="39">
        <f t="shared" si="591"/>
        <v>6514049.6448159991</v>
      </c>
      <c r="AU96" s="39"/>
      <c r="AV96" s="39">
        <f t="shared" si="592"/>
        <v>0</v>
      </c>
      <c r="AW96" s="39"/>
      <c r="AX96" s="39">
        <f t="shared" si="593"/>
        <v>0</v>
      </c>
      <c r="AY96" s="39"/>
      <c r="AZ96" s="39">
        <f t="shared" si="594"/>
        <v>0</v>
      </c>
      <c r="BA96" s="39">
        <v>1</v>
      </c>
      <c r="BB96" s="39">
        <f t="shared" si="595"/>
        <v>44621.077479999993</v>
      </c>
      <c r="BC96" s="39"/>
      <c r="BD96" s="39">
        <f t="shared" si="596"/>
        <v>0</v>
      </c>
      <c r="BE96" s="39"/>
      <c r="BF96" s="39">
        <f t="shared" si="597"/>
        <v>0</v>
      </c>
      <c r="BG96" s="39"/>
      <c r="BH96" s="39">
        <f t="shared" si="598"/>
        <v>0</v>
      </c>
      <c r="BI96" s="39"/>
      <c r="BJ96" s="39">
        <f t="shared" si="599"/>
        <v>0</v>
      </c>
      <c r="BK96" s="39">
        <v>13</v>
      </c>
      <c r="BL96" s="39">
        <f t="shared" si="600"/>
        <v>519421.33743499988</v>
      </c>
      <c r="BM96" s="39">
        <v>20</v>
      </c>
      <c r="BN96" s="39">
        <f t="shared" si="601"/>
        <v>764559.81746666669</v>
      </c>
      <c r="BO96" s="49">
        <v>30</v>
      </c>
      <c r="BP96" s="39">
        <f t="shared" si="602"/>
        <v>1224276.7992</v>
      </c>
      <c r="BQ96" s="39"/>
      <c r="BR96" s="39">
        <f t="shared" si="603"/>
        <v>0</v>
      </c>
      <c r="BS96" s="39"/>
      <c r="BT96" s="39">
        <f t="shared" si="604"/>
        <v>0</v>
      </c>
      <c r="BU96" s="39"/>
      <c r="BV96" s="39">
        <f t="shared" si="605"/>
        <v>0</v>
      </c>
      <c r="BW96" s="39"/>
      <c r="BX96" s="39">
        <f t="shared" si="606"/>
        <v>0</v>
      </c>
      <c r="BY96" s="39"/>
      <c r="BZ96" s="39">
        <f t="shared" si="607"/>
        <v>0</v>
      </c>
      <c r="CA96" s="39"/>
      <c r="CB96" s="39">
        <f t="shared" si="608"/>
        <v>0</v>
      </c>
      <c r="CC96" s="39">
        <v>2</v>
      </c>
      <c r="CD96" s="39">
        <f t="shared" si="609"/>
        <v>81618.453279999987</v>
      </c>
      <c r="CE96" s="39"/>
      <c r="CF96" s="39">
        <f t="shared" si="610"/>
        <v>0</v>
      </c>
      <c r="CG96" s="39"/>
      <c r="CH96" s="39">
        <f t="shared" si="611"/>
        <v>0</v>
      </c>
      <c r="CI96" s="39"/>
      <c r="CJ96" s="39">
        <f t="shared" si="612"/>
        <v>0</v>
      </c>
      <c r="CK96" s="39"/>
      <c r="CL96" s="39">
        <f t="shared" si="613"/>
        <v>0</v>
      </c>
      <c r="CM96" s="39">
        <v>13</v>
      </c>
      <c r="CN96" s="39">
        <f t="shared" si="614"/>
        <v>591183.6838179999</v>
      </c>
      <c r="CO96" s="39">
        <v>8</v>
      </c>
      <c r="CP96" s="39">
        <f t="shared" si="615"/>
        <v>418236.21134399995</v>
      </c>
      <c r="CQ96" s="44"/>
      <c r="CR96" s="39">
        <f t="shared" si="616"/>
        <v>0</v>
      </c>
      <c r="CS96" s="39">
        <v>36</v>
      </c>
      <c r="CT96" s="39">
        <f t="shared" si="617"/>
        <v>1839496.4159039997</v>
      </c>
      <c r="CU96" s="39">
        <v>2</v>
      </c>
      <c r="CV96" s="39">
        <f t="shared" si="618"/>
        <v>88831.557415999996</v>
      </c>
      <c r="CW96" s="39">
        <v>3</v>
      </c>
      <c r="CX96" s="39">
        <f t="shared" si="619"/>
        <v>153575.59732199999</v>
      </c>
      <c r="CY96" s="39">
        <v>11</v>
      </c>
      <c r="CZ96" s="39">
        <f t="shared" si="620"/>
        <v>562068.34930399992</v>
      </c>
      <c r="DA96" s="39">
        <v>30</v>
      </c>
      <c r="DB96" s="39">
        <f t="shared" si="621"/>
        <v>1535755.97322</v>
      </c>
      <c r="DC96" s="39">
        <v>5</v>
      </c>
      <c r="DD96" s="39">
        <f t="shared" si="622"/>
        <v>211146.63966666663</v>
      </c>
      <c r="DE96" s="39">
        <v>12</v>
      </c>
      <c r="DF96" s="39">
        <f t="shared" si="623"/>
        <v>521847.83307999989</v>
      </c>
      <c r="DG96" s="39"/>
      <c r="DH96" s="39">
        <f t="shared" si="624"/>
        <v>0</v>
      </c>
      <c r="DI96" s="39">
        <v>7</v>
      </c>
      <c r="DJ96" s="39">
        <f t="shared" si="625"/>
        <v>384658.97483999998</v>
      </c>
      <c r="DK96" s="39">
        <v>5</v>
      </c>
      <c r="DL96" s="39">
        <f t="shared" si="626"/>
        <v>376024.84393750003</v>
      </c>
      <c r="DM96" s="39">
        <v>3</v>
      </c>
      <c r="DN96" s="39">
        <f t="shared" si="292"/>
        <v>243867.82492249997</v>
      </c>
      <c r="DO96" s="39"/>
      <c r="DP96" s="39">
        <f t="shared" si="565"/>
        <v>0</v>
      </c>
      <c r="DQ96" s="39">
        <f t="shared" si="575"/>
        <v>460</v>
      </c>
      <c r="DR96" s="39">
        <f t="shared" si="575"/>
        <v>20908832.475158326</v>
      </c>
    </row>
    <row r="97" spans="1:122" ht="30" customHeight="1" x14ac:dyDescent="0.25">
      <c r="A97" s="46"/>
      <c r="B97" s="47">
        <v>73</v>
      </c>
      <c r="C97" s="33" t="s">
        <v>228</v>
      </c>
      <c r="D97" s="34">
        <f t="shared" si="568"/>
        <v>19063</v>
      </c>
      <c r="E97" s="35">
        <v>18530</v>
      </c>
      <c r="F97" s="35">
        <v>18715</v>
      </c>
      <c r="G97" s="48">
        <v>2.38</v>
      </c>
      <c r="H97" s="37">
        <v>1</v>
      </c>
      <c r="I97" s="37">
        <v>1</v>
      </c>
      <c r="J97" s="38"/>
      <c r="K97" s="34">
        <v>1.4</v>
      </c>
      <c r="L97" s="34">
        <v>1.68</v>
      </c>
      <c r="M97" s="34">
        <v>2.23</v>
      </c>
      <c r="N97" s="34">
        <v>2.57</v>
      </c>
      <c r="O97" s="39">
        <v>6</v>
      </c>
      <c r="P97" s="39">
        <f t="shared" si="576"/>
        <v>399106.37689999997</v>
      </c>
      <c r="Q97" s="39">
        <v>1</v>
      </c>
      <c r="R97" s="39">
        <f t="shared" si="577"/>
        <v>66517.729483333329</v>
      </c>
      <c r="S97" s="39"/>
      <c r="T97" s="39">
        <f t="shared" si="578"/>
        <v>0</v>
      </c>
      <c r="U97" s="39"/>
      <c r="V97" s="39">
        <f t="shared" si="579"/>
        <v>0</v>
      </c>
      <c r="W97" s="39"/>
      <c r="X97" s="39">
        <f t="shared" si="580"/>
        <v>0</v>
      </c>
      <c r="Y97" s="39">
        <v>0</v>
      </c>
      <c r="Z97" s="39">
        <f t="shared" si="581"/>
        <v>0</v>
      </c>
      <c r="AA97" s="39">
        <v>2</v>
      </c>
      <c r="AB97" s="39">
        <f t="shared" si="582"/>
        <v>154737.60796666663</v>
      </c>
      <c r="AC97" s="39"/>
      <c r="AD97" s="39">
        <f t="shared" si="583"/>
        <v>0</v>
      </c>
      <c r="AE97" s="39">
        <v>0</v>
      </c>
      <c r="AF97" s="39">
        <f t="shared" si="584"/>
        <v>0</v>
      </c>
      <c r="AG97" s="39">
        <v>0</v>
      </c>
      <c r="AH97" s="39">
        <f t="shared" si="585"/>
        <v>0</v>
      </c>
      <c r="AI97" s="39"/>
      <c r="AJ97" s="39">
        <f t="shared" si="586"/>
        <v>0</v>
      </c>
      <c r="AK97" s="39"/>
      <c r="AL97" s="39">
        <f t="shared" si="587"/>
        <v>0</v>
      </c>
      <c r="AM97" s="42">
        <v>0</v>
      </c>
      <c r="AN97" s="39">
        <f t="shared" si="588"/>
        <v>0</v>
      </c>
      <c r="AO97" s="43">
        <v>1</v>
      </c>
      <c r="AP97" s="39">
        <f t="shared" si="589"/>
        <v>76886.719671999992</v>
      </c>
      <c r="AQ97" s="39"/>
      <c r="AR97" s="39">
        <f t="shared" si="590"/>
        <v>0</v>
      </c>
      <c r="AS97" s="39">
        <v>3</v>
      </c>
      <c r="AT97" s="39">
        <f t="shared" si="591"/>
        <v>230660.15901599999</v>
      </c>
      <c r="AU97" s="39"/>
      <c r="AV97" s="39">
        <f t="shared" si="592"/>
        <v>0</v>
      </c>
      <c r="AW97" s="39"/>
      <c r="AX97" s="39">
        <f t="shared" si="593"/>
        <v>0</v>
      </c>
      <c r="AY97" s="39"/>
      <c r="AZ97" s="39">
        <f t="shared" si="594"/>
        <v>0</v>
      </c>
      <c r="BA97" s="39"/>
      <c r="BB97" s="39">
        <f t="shared" si="595"/>
        <v>0</v>
      </c>
      <c r="BC97" s="39"/>
      <c r="BD97" s="39">
        <f t="shared" si="596"/>
        <v>0</v>
      </c>
      <c r="BE97" s="39"/>
      <c r="BF97" s="39">
        <f t="shared" si="597"/>
        <v>0</v>
      </c>
      <c r="BG97" s="39"/>
      <c r="BH97" s="39">
        <f t="shared" si="598"/>
        <v>0</v>
      </c>
      <c r="BI97" s="39"/>
      <c r="BJ97" s="39">
        <f t="shared" si="599"/>
        <v>0</v>
      </c>
      <c r="BK97" s="39">
        <v>0</v>
      </c>
      <c r="BL97" s="39">
        <f t="shared" si="600"/>
        <v>0</v>
      </c>
      <c r="BM97" s="39"/>
      <c r="BN97" s="39">
        <f t="shared" si="601"/>
        <v>0</v>
      </c>
      <c r="BO97" s="49"/>
      <c r="BP97" s="39">
        <f t="shared" si="602"/>
        <v>0</v>
      </c>
      <c r="BQ97" s="39"/>
      <c r="BR97" s="39">
        <f t="shared" si="603"/>
        <v>0</v>
      </c>
      <c r="BS97" s="39"/>
      <c r="BT97" s="39">
        <f t="shared" si="604"/>
        <v>0</v>
      </c>
      <c r="BU97" s="39"/>
      <c r="BV97" s="39">
        <f t="shared" si="605"/>
        <v>0</v>
      </c>
      <c r="BW97" s="39"/>
      <c r="BX97" s="39">
        <f t="shared" si="606"/>
        <v>0</v>
      </c>
      <c r="BY97" s="39"/>
      <c r="BZ97" s="39">
        <f t="shared" si="607"/>
        <v>0</v>
      </c>
      <c r="CA97" s="39"/>
      <c r="CB97" s="39">
        <f t="shared" si="608"/>
        <v>0</v>
      </c>
      <c r="CC97" s="39"/>
      <c r="CD97" s="39">
        <f t="shared" si="609"/>
        <v>0</v>
      </c>
      <c r="CE97" s="39"/>
      <c r="CF97" s="39">
        <f t="shared" si="610"/>
        <v>0</v>
      </c>
      <c r="CG97" s="39"/>
      <c r="CH97" s="39">
        <f t="shared" si="611"/>
        <v>0</v>
      </c>
      <c r="CI97" s="39"/>
      <c r="CJ97" s="39">
        <f t="shared" si="612"/>
        <v>0</v>
      </c>
      <c r="CK97" s="39"/>
      <c r="CL97" s="39">
        <f t="shared" si="613"/>
        <v>0</v>
      </c>
      <c r="CM97" s="39"/>
      <c r="CN97" s="39">
        <f t="shared" si="614"/>
        <v>0</v>
      </c>
      <c r="CO97" s="39"/>
      <c r="CP97" s="39">
        <f t="shared" si="615"/>
        <v>0</v>
      </c>
      <c r="CQ97" s="44"/>
      <c r="CR97" s="39">
        <f t="shared" si="616"/>
        <v>0</v>
      </c>
      <c r="CS97" s="39"/>
      <c r="CT97" s="39">
        <f t="shared" si="617"/>
        <v>0</v>
      </c>
      <c r="CU97" s="39"/>
      <c r="CV97" s="39">
        <f t="shared" si="618"/>
        <v>0</v>
      </c>
      <c r="CW97" s="39"/>
      <c r="CX97" s="39">
        <f t="shared" si="619"/>
        <v>0</v>
      </c>
      <c r="CY97" s="39"/>
      <c r="CZ97" s="39">
        <f t="shared" si="620"/>
        <v>0</v>
      </c>
      <c r="DA97" s="39"/>
      <c r="DB97" s="39">
        <f t="shared" si="621"/>
        <v>0</v>
      </c>
      <c r="DC97" s="39"/>
      <c r="DD97" s="39">
        <f t="shared" si="622"/>
        <v>0</v>
      </c>
      <c r="DE97" s="39"/>
      <c r="DF97" s="39">
        <f t="shared" si="623"/>
        <v>0</v>
      </c>
      <c r="DG97" s="39"/>
      <c r="DH97" s="39">
        <f t="shared" si="624"/>
        <v>0</v>
      </c>
      <c r="DI97" s="39"/>
      <c r="DJ97" s="39">
        <f t="shared" si="625"/>
        <v>0</v>
      </c>
      <c r="DK97" s="39"/>
      <c r="DL97" s="39">
        <f t="shared" si="626"/>
        <v>0</v>
      </c>
      <c r="DM97" s="39"/>
      <c r="DN97" s="39">
        <f t="shared" si="292"/>
        <v>0</v>
      </c>
      <c r="DO97" s="39"/>
      <c r="DP97" s="39">
        <f t="shared" si="565"/>
        <v>0</v>
      </c>
      <c r="DQ97" s="39">
        <f t="shared" si="575"/>
        <v>13</v>
      </c>
      <c r="DR97" s="39">
        <f t="shared" si="575"/>
        <v>927908.59303800005</v>
      </c>
    </row>
    <row r="98" spans="1:122" ht="15.75" customHeight="1" x14ac:dyDescent="0.25">
      <c r="A98" s="86">
        <v>14</v>
      </c>
      <c r="B98" s="100"/>
      <c r="C98" s="88" t="s">
        <v>229</v>
      </c>
      <c r="D98" s="95">
        <f t="shared" si="568"/>
        <v>19063</v>
      </c>
      <c r="E98" s="96">
        <v>18530</v>
      </c>
      <c r="F98" s="96">
        <v>18715</v>
      </c>
      <c r="G98" s="102">
        <v>1.36</v>
      </c>
      <c r="H98" s="97">
        <v>1</v>
      </c>
      <c r="I98" s="97">
        <v>1</v>
      </c>
      <c r="J98" s="98"/>
      <c r="K98" s="95">
        <v>1.4</v>
      </c>
      <c r="L98" s="95">
        <v>1.68</v>
      </c>
      <c r="M98" s="95">
        <v>2.23</v>
      </c>
      <c r="N98" s="95">
        <v>2.57</v>
      </c>
      <c r="O98" s="45">
        <f t="shared" ref="O98:BZ98" si="627">SUM(O99:O101)</f>
        <v>123</v>
      </c>
      <c r="P98" s="45">
        <f t="shared" si="627"/>
        <v>5273067.2359750001</v>
      </c>
      <c r="Q98" s="45">
        <f t="shared" si="627"/>
        <v>65</v>
      </c>
      <c r="R98" s="45">
        <f t="shared" si="627"/>
        <v>3014259.2961250008</v>
      </c>
      <c r="S98" s="94">
        <v>0</v>
      </c>
      <c r="T98" s="94">
        <f t="shared" ref="T98" si="628">SUM(T99:T101)</f>
        <v>0</v>
      </c>
      <c r="U98" s="45">
        <f t="shared" si="627"/>
        <v>0</v>
      </c>
      <c r="V98" s="45">
        <f t="shared" si="627"/>
        <v>0</v>
      </c>
      <c r="W98" s="45">
        <f t="shared" si="627"/>
        <v>10</v>
      </c>
      <c r="X98" s="45">
        <f t="shared" si="627"/>
        <v>430506.3089249999</v>
      </c>
      <c r="Y98" s="45">
        <f t="shared" si="627"/>
        <v>34</v>
      </c>
      <c r="Z98" s="45">
        <f t="shared" si="627"/>
        <v>1301288.0188</v>
      </c>
      <c r="AA98" s="94">
        <f t="shared" si="627"/>
        <v>0</v>
      </c>
      <c r="AB98" s="94">
        <f t="shared" si="627"/>
        <v>0</v>
      </c>
      <c r="AC98" s="94">
        <f t="shared" si="627"/>
        <v>0</v>
      </c>
      <c r="AD98" s="94">
        <f t="shared" si="627"/>
        <v>0</v>
      </c>
      <c r="AE98" s="94">
        <f t="shared" si="627"/>
        <v>0</v>
      </c>
      <c r="AF98" s="94">
        <f t="shared" si="627"/>
        <v>0</v>
      </c>
      <c r="AG98" s="45">
        <f t="shared" si="627"/>
        <v>97</v>
      </c>
      <c r="AH98" s="45">
        <f t="shared" si="627"/>
        <v>4151209.395025</v>
      </c>
      <c r="AI98" s="45">
        <f t="shared" si="627"/>
        <v>0</v>
      </c>
      <c r="AJ98" s="45">
        <f t="shared" si="627"/>
        <v>0</v>
      </c>
      <c r="AK98" s="45">
        <f t="shared" si="627"/>
        <v>0</v>
      </c>
      <c r="AL98" s="45">
        <f t="shared" si="627"/>
        <v>0</v>
      </c>
      <c r="AM98" s="45">
        <f t="shared" si="627"/>
        <v>0</v>
      </c>
      <c r="AN98" s="45">
        <f t="shared" si="627"/>
        <v>0</v>
      </c>
      <c r="AO98" s="94">
        <f t="shared" si="627"/>
        <v>50</v>
      </c>
      <c r="AP98" s="94">
        <f t="shared" si="627"/>
        <v>2432592.4333199998</v>
      </c>
      <c r="AQ98" s="94">
        <f t="shared" si="627"/>
        <v>0</v>
      </c>
      <c r="AR98" s="94">
        <f t="shared" si="627"/>
        <v>0</v>
      </c>
      <c r="AS98" s="94">
        <f t="shared" si="627"/>
        <v>239</v>
      </c>
      <c r="AT98" s="94">
        <f t="shared" si="627"/>
        <v>9930985.9220039994</v>
      </c>
      <c r="AU98" s="94">
        <f t="shared" si="627"/>
        <v>14</v>
      </c>
      <c r="AV98" s="94">
        <f t="shared" si="627"/>
        <v>752109.55512000003</v>
      </c>
      <c r="AW98" s="94">
        <f t="shared" si="627"/>
        <v>0</v>
      </c>
      <c r="AX98" s="94">
        <f t="shared" si="627"/>
        <v>0</v>
      </c>
      <c r="AY98" s="94">
        <f t="shared" si="627"/>
        <v>0</v>
      </c>
      <c r="AZ98" s="94">
        <f t="shared" si="627"/>
        <v>0</v>
      </c>
      <c r="BA98" s="94">
        <f t="shared" si="627"/>
        <v>30</v>
      </c>
      <c r="BB98" s="94">
        <f t="shared" si="627"/>
        <v>1074676.6548000001</v>
      </c>
      <c r="BC98" s="94">
        <f t="shared" si="627"/>
        <v>0</v>
      </c>
      <c r="BD98" s="94">
        <f t="shared" si="627"/>
        <v>0</v>
      </c>
      <c r="BE98" s="94">
        <f t="shared" si="627"/>
        <v>0</v>
      </c>
      <c r="BF98" s="94">
        <f t="shared" si="627"/>
        <v>0</v>
      </c>
      <c r="BG98" s="94">
        <f t="shared" si="627"/>
        <v>0</v>
      </c>
      <c r="BH98" s="94">
        <f t="shared" si="627"/>
        <v>0</v>
      </c>
      <c r="BI98" s="94">
        <f t="shared" si="627"/>
        <v>0</v>
      </c>
      <c r="BJ98" s="94">
        <f t="shared" si="627"/>
        <v>0</v>
      </c>
      <c r="BK98" s="94">
        <f t="shared" si="627"/>
        <v>835</v>
      </c>
      <c r="BL98" s="94">
        <f t="shared" si="627"/>
        <v>31600007.205112495</v>
      </c>
      <c r="BM98" s="94">
        <f t="shared" si="627"/>
        <v>168</v>
      </c>
      <c r="BN98" s="94">
        <f t="shared" si="627"/>
        <v>4885375.70689</v>
      </c>
      <c r="BO98" s="94">
        <f t="shared" si="627"/>
        <v>0</v>
      </c>
      <c r="BP98" s="94">
        <f t="shared" si="627"/>
        <v>0</v>
      </c>
      <c r="BQ98" s="94">
        <f t="shared" si="627"/>
        <v>0</v>
      </c>
      <c r="BR98" s="94">
        <f t="shared" si="627"/>
        <v>0</v>
      </c>
      <c r="BS98" s="94">
        <f t="shared" si="627"/>
        <v>0</v>
      </c>
      <c r="BT98" s="94">
        <f t="shared" si="627"/>
        <v>0</v>
      </c>
      <c r="BU98" s="94">
        <f t="shared" si="627"/>
        <v>0</v>
      </c>
      <c r="BV98" s="94">
        <f t="shared" si="627"/>
        <v>0</v>
      </c>
      <c r="BW98" s="94">
        <f t="shared" si="627"/>
        <v>0</v>
      </c>
      <c r="BX98" s="94">
        <f t="shared" si="627"/>
        <v>0</v>
      </c>
      <c r="BY98" s="94">
        <f t="shared" si="627"/>
        <v>0</v>
      </c>
      <c r="BZ98" s="94">
        <f t="shared" si="627"/>
        <v>0</v>
      </c>
      <c r="CA98" s="94">
        <f t="shared" ref="CA98:DR98" si="629">SUM(CA99:CA101)</f>
        <v>0</v>
      </c>
      <c r="CB98" s="94">
        <f t="shared" si="629"/>
        <v>0</v>
      </c>
      <c r="CC98" s="94">
        <f t="shared" si="629"/>
        <v>5</v>
      </c>
      <c r="CD98" s="94">
        <f t="shared" si="629"/>
        <v>172433.35199999998</v>
      </c>
      <c r="CE98" s="94">
        <f t="shared" si="629"/>
        <v>60</v>
      </c>
      <c r="CF98" s="94">
        <f t="shared" si="629"/>
        <v>2204839.7552999994</v>
      </c>
      <c r="CG98" s="94">
        <f t="shared" si="629"/>
        <v>0</v>
      </c>
      <c r="CH98" s="94">
        <f t="shared" si="629"/>
        <v>0</v>
      </c>
      <c r="CI98" s="94">
        <f t="shared" si="629"/>
        <v>27</v>
      </c>
      <c r="CJ98" s="94">
        <f t="shared" si="629"/>
        <v>932248.60091999988</v>
      </c>
      <c r="CK98" s="94">
        <f t="shared" si="629"/>
        <v>0</v>
      </c>
      <c r="CL98" s="94">
        <f t="shared" si="629"/>
        <v>0</v>
      </c>
      <c r="CM98" s="94">
        <f t="shared" si="629"/>
        <v>53</v>
      </c>
      <c r="CN98" s="94">
        <f t="shared" si="629"/>
        <v>2261613.8543459997</v>
      </c>
      <c r="CO98" s="94">
        <f t="shared" si="629"/>
        <v>13</v>
      </c>
      <c r="CP98" s="94">
        <f t="shared" si="629"/>
        <v>667116.21034799982</v>
      </c>
      <c r="CQ98" s="99">
        <f t="shared" si="629"/>
        <v>8</v>
      </c>
      <c r="CR98" s="94">
        <f t="shared" si="629"/>
        <v>253375.96759999997</v>
      </c>
      <c r="CS98" s="94">
        <f t="shared" si="629"/>
        <v>10</v>
      </c>
      <c r="CT98" s="94">
        <f t="shared" si="629"/>
        <v>464192.17068000004</v>
      </c>
      <c r="CU98" s="94">
        <f t="shared" si="629"/>
        <v>0</v>
      </c>
      <c r="CV98" s="94">
        <f t="shared" si="629"/>
        <v>0</v>
      </c>
      <c r="CW98" s="94">
        <f t="shared" si="629"/>
        <v>9</v>
      </c>
      <c r="CX98" s="94">
        <f t="shared" si="629"/>
        <v>467215.90171200002</v>
      </c>
      <c r="CY98" s="94">
        <f t="shared" si="629"/>
        <v>14</v>
      </c>
      <c r="CZ98" s="94">
        <f t="shared" si="629"/>
        <v>617483.53867199994</v>
      </c>
      <c r="DA98" s="94">
        <f t="shared" si="629"/>
        <v>29</v>
      </c>
      <c r="DB98" s="94">
        <f t="shared" si="629"/>
        <v>1170202.7908619998</v>
      </c>
      <c r="DC98" s="94">
        <f t="shared" si="629"/>
        <v>23</v>
      </c>
      <c r="DD98" s="94">
        <f t="shared" si="629"/>
        <v>895737.57559999998</v>
      </c>
      <c r="DE98" s="94">
        <f t="shared" si="629"/>
        <v>6</v>
      </c>
      <c r="DF98" s="94">
        <f t="shared" si="629"/>
        <v>154349.35907999997</v>
      </c>
      <c r="DG98" s="94">
        <f t="shared" si="629"/>
        <v>0</v>
      </c>
      <c r="DH98" s="94">
        <f t="shared" si="629"/>
        <v>0</v>
      </c>
      <c r="DI98" s="94">
        <f t="shared" si="629"/>
        <v>12</v>
      </c>
      <c r="DJ98" s="94">
        <f t="shared" si="629"/>
        <v>494561.53907999996</v>
      </c>
      <c r="DK98" s="94">
        <f t="shared" si="629"/>
        <v>0</v>
      </c>
      <c r="DL98" s="94">
        <f t="shared" si="629"/>
        <v>0</v>
      </c>
      <c r="DM98" s="94">
        <f t="shared" si="629"/>
        <v>3</v>
      </c>
      <c r="DN98" s="94">
        <f t="shared" si="629"/>
        <v>298823.95448249998</v>
      </c>
      <c r="DO98" s="94">
        <f t="shared" si="629"/>
        <v>0</v>
      </c>
      <c r="DP98" s="94">
        <f t="shared" si="629"/>
        <v>0</v>
      </c>
      <c r="DQ98" s="94">
        <f t="shared" si="629"/>
        <v>1937</v>
      </c>
      <c r="DR98" s="94">
        <f t="shared" si="629"/>
        <v>75900272.302778989</v>
      </c>
    </row>
    <row r="99" spans="1:122" ht="30" customHeight="1" x14ac:dyDescent="0.25">
      <c r="A99" s="46"/>
      <c r="B99" s="47">
        <v>74</v>
      </c>
      <c r="C99" s="33" t="s">
        <v>230</v>
      </c>
      <c r="D99" s="34">
        <f t="shared" si="568"/>
        <v>19063</v>
      </c>
      <c r="E99" s="35">
        <v>18530</v>
      </c>
      <c r="F99" s="35">
        <v>18715</v>
      </c>
      <c r="G99" s="48">
        <v>0.84</v>
      </c>
      <c r="H99" s="37">
        <v>1</v>
      </c>
      <c r="I99" s="37">
        <v>1</v>
      </c>
      <c r="J99" s="38"/>
      <c r="K99" s="34">
        <v>1.4</v>
      </c>
      <c r="L99" s="34">
        <v>1.68</v>
      </c>
      <c r="M99" s="34">
        <v>2.23</v>
      </c>
      <c r="N99" s="34">
        <v>2.57</v>
      </c>
      <c r="O99" s="39">
        <v>34</v>
      </c>
      <c r="P99" s="39">
        <f t="shared" ref="P99:P101" si="630">(O99/12*5*$D99*$G99*$H99*$K99*P$9)+(O99/12*4*$E99*$G99*$I99*$K99*P$10)+(O99/12*3*$F99*$G99*$I99*$K99*P$10)</f>
        <v>798212.75379999995</v>
      </c>
      <c r="Q99" s="39">
        <v>10</v>
      </c>
      <c r="R99" s="39">
        <f t="shared" ref="R99:R101" si="631">(Q99/12*5*$D99*$G99*$H99*$K99*R$9)+(Q99/12*4*$E99*$G99*$I99*$K99*R$10)+(Q99/12*3*$F99*$G99*$I99*$K99*R$10)</f>
        <v>234768.45699999999</v>
      </c>
      <c r="S99" s="39">
        <v>0</v>
      </c>
      <c r="T99" s="39">
        <f t="shared" ref="T99:T101" si="632">(S99/12*5*$D99*$G99*$H99*$K99*T$9)+(S99/12*4*$E99*$G99*$I99*$K99*T$10)+(S99/12*3*$F99*$G99*$I99*$K99*T$10)</f>
        <v>0</v>
      </c>
      <c r="U99" s="39"/>
      <c r="V99" s="39">
        <f t="shared" ref="V99:V101" si="633">(U99/12*5*$D99*$G99*$H99*$K99*V$9)+(U99/12*4*$E99*$G99*$I99*$K99*V$10)+(U99/12*3*$F99*$G99*$I99*$K99*V$10)</f>
        <v>0</v>
      </c>
      <c r="W99" s="39">
        <v>4</v>
      </c>
      <c r="X99" s="39">
        <f t="shared" ref="X99:X101" si="634">(W99/12*5*$D99*$G99*$H99*$K99*X$9)+(W99/12*4*$E99*$G99*$I99*$K99*X$10)+(W99/12*3*$F99*$G99*$I99*$K99*X$10)</f>
        <v>94542.561959999992</v>
      </c>
      <c r="Y99" s="39">
        <v>14</v>
      </c>
      <c r="Z99" s="39">
        <f t="shared" ref="Z99:Z101" si="635">(Y99/12*5*$D99*$G99*$H99*$K99*Z$9)+(Y99/12*4*$E99*$G99*$I99*$K99*Z$10)+(Y99/12*3*$F99*$G99*$I99*$K99*Z$10)</f>
        <v>328675.83980000002</v>
      </c>
      <c r="AA99" s="39">
        <v>0</v>
      </c>
      <c r="AB99" s="39">
        <f t="shared" ref="AB99:AB101" si="636">(AA99/12*5*$D99*$G99*$H99*$K99*AB$9)+(AA99/12*4*$E99*$G99*$I99*$K99*AB$10)+(AA99/12*3*$F99*$G99*$I99*$K99*AB$10)</f>
        <v>0</v>
      </c>
      <c r="AC99" s="39">
        <v>0</v>
      </c>
      <c r="AD99" s="39">
        <f t="shared" ref="AD99:AD101" si="637">(AC99/12*5*$D99*$G99*$H99*$K99*AD$9)+(AC99/12*4*$E99*$G99*$I99*$K99*AD$10)+(AC99/12*3*$F99*$G99*$I99*$K99*AD$10)</f>
        <v>0</v>
      </c>
      <c r="AE99" s="39">
        <v>0</v>
      </c>
      <c r="AF99" s="39">
        <f t="shared" ref="AF99:AF101" si="638">(AE99/12*5*$D99*$G99*$H99*$K99*AF$9)+(AE99/12*4*$E99*$G99*$I99*$K99*AF$10)+(AE99/12*3*$F99*$G99*$I99*$K99*AF$10)</f>
        <v>0</v>
      </c>
      <c r="AG99" s="39">
        <v>25</v>
      </c>
      <c r="AH99" s="39">
        <f t="shared" ref="AH99:AH101" si="639">(AG99/12*5*$D99*$G99*$H99*$K99*AH$9)+(AG99/12*4*$E99*$G99*$I99*$K99*AH$10)+(AG99/12*3*$F99*$G99*$I99*$K99*AH$10)</f>
        <v>586921.14250000007</v>
      </c>
      <c r="AI99" s="39"/>
      <c r="AJ99" s="39">
        <f t="shared" ref="AJ99:AJ101" si="640">(AI99/12*5*$D99*$G99*$H99*$K99*AJ$9)+(AI99/12*4*$E99*$G99*$I99*$K99*AJ$10)+(AI99/12*3*$F99*$G99*$I99*$K99*AJ$10)</f>
        <v>0</v>
      </c>
      <c r="AK99" s="39"/>
      <c r="AL99" s="39">
        <f t="shared" ref="AL99:AL101" si="641">(AK99/12*5*$D99*$G99*$H99*$K99*AL$9)+(AK99/12*4*$E99*$G99*$I99*$K99*AL$10)+(AK99/12*3*$F99*$G99*$I99*$K99*AL$10)</f>
        <v>0</v>
      </c>
      <c r="AM99" s="42">
        <v>0</v>
      </c>
      <c r="AN99" s="39">
        <f t="shared" ref="AN99:AN101" si="642">(AM99/12*5*$D99*$G99*$H99*$K99*AN$9)+(AM99/12*4*$E99*$G99*$I99*$K99*AN$10)+(AM99/12*3*$F99*$G99*$I99*$K99*AN$10)</f>
        <v>0</v>
      </c>
      <c r="AO99" s="43">
        <v>13</v>
      </c>
      <c r="AP99" s="39">
        <f t="shared" ref="AP99:AP101" si="643">(AO99/12*5*$D99*$G99*$H99*$L99*AP$9)+(AO99/12*4*$E99*$G99*$I99*$L99*AP$10)+(AO99/12*3*$F99*$G99*$I99*$L99*AP$10)</f>
        <v>352774.36084799998</v>
      </c>
      <c r="AQ99" s="39">
        <v>0</v>
      </c>
      <c r="AR99" s="39">
        <f t="shared" ref="AR99:AR101" si="644">(AQ99/12*5*$D99*$G99*$H99*$L99*AR$9)+(AQ99/12*4*$E99*$G99*$I99*$L99*AR$10)+(AQ99/12*3*$F99*$G99*$I99*$L99*AR$10)</f>
        <v>0</v>
      </c>
      <c r="AS99" s="39">
        <v>123</v>
      </c>
      <c r="AT99" s="39">
        <f t="shared" ref="AT99:AT101" si="645">(AS99/12*5*$D99*$G99*$H99*$L99*AT$9)+(AS99/12*4*$E99*$G99*$I99*$L99*AT$10)+(AS99/12*3*$F99*$G99*$I99*$L99*AT$11)</f>
        <v>3337788.183408</v>
      </c>
      <c r="AU99" s="39">
        <v>2</v>
      </c>
      <c r="AV99" s="39">
        <f t="shared" ref="AV99:AV101" si="646">(AU99/12*5*$D99*$G99*$H99*$L99*AV$9)+(AU99/12*4*$E99*$G99*$I99*$L99*AV$10)+(AU99/12*3*$F99*$G99*$I99*$L99*AV$10)</f>
        <v>56008.158359999994</v>
      </c>
      <c r="AW99" s="39"/>
      <c r="AX99" s="39">
        <f t="shared" ref="AX99:AX101" si="647">(AW99/12*5*$D99*$G99*$H99*$K99*AX$9)+(AW99/12*4*$E99*$G99*$I99*$K99*AX$10)+(AW99/12*3*$F99*$G99*$I99*$K99*AX$10)</f>
        <v>0</v>
      </c>
      <c r="AY99" s="39"/>
      <c r="AZ99" s="39">
        <f t="shared" ref="AZ99:AZ101" si="648">(AY99/12*5*$D99*$G99*$H99*$K99*AZ$9)+(AY99/12*4*$E99*$G99*$I99*$K99*AZ$10)+(AY99/12*3*$F99*$G99*$I99*$K99*AZ$10)</f>
        <v>0</v>
      </c>
      <c r="BA99" s="39">
        <v>20</v>
      </c>
      <c r="BB99" s="39">
        <f t="shared" ref="BB99:BB101" si="649">(BA99/12*5*$D99*$G99*$H99*$L99*BB$9)+(BA99/12*4*$E99*$G99*$I99*$L99*BB$10)+(BA99/12*3*$F99*$G99*$I99*$L99*BB$10)</f>
        <v>527911.33920000005</v>
      </c>
      <c r="BC99" s="39">
        <v>0</v>
      </c>
      <c r="BD99" s="39">
        <f t="shared" ref="BD99:BD101" si="650">(BC99/12*5*$D99*$G99*$H99*$K99*BD$9)+(BC99/12*4*$E99*$G99*$I99*$K99*BD$10)+(BC99/12*3*$F99*$G99*$I99*$K99*BD$10)</f>
        <v>0</v>
      </c>
      <c r="BE99" s="39">
        <v>0</v>
      </c>
      <c r="BF99" s="39">
        <f t="shared" ref="BF99:BF101" si="651">(BE99/12*5*$D99*$G99*$H99*$K99*BF$9)+(BE99/12*4*$E99*$G99*$I99*$K99*BF$10)+(BE99/12*3*$F99*$G99*$I99*$K99*BF$10)</f>
        <v>0</v>
      </c>
      <c r="BG99" s="39">
        <v>0</v>
      </c>
      <c r="BH99" s="39">
        <f t="shared" ref="BH99:BH101" si="652">(BG99/12*5*$D99*$G99*$H99*$K99*BH$9)+(BG99/12*4*$E99*$G99*$I99*$K99*BH$10)+(BG99/12*3*$F99*$G99*$I99*$K99*BH$10)</f>
        <v>0</v>
      </c>
      <c r="BI99" s="39">
        <v>0</v>
      </c>
      <c r="BJ99" s="39">
        <f t="shared" ref="BJ99:BJ101" si="653">(BI99/12*5*$D99*$G99*$H99*$L99*BJ$9)+(BI99/12*4*$E99*$G99*$I99*$L99*BJ$10)+(BI99/12*3*$F99*$G99*$I99*$L99*BJ$10)</f>
        <v>0</v>
      </c>
      <c r="BK99" s="39">
        <f>357+12</f>
        <v>369</v>
      </c>
      <c r="BL99" s="39">
        <f t="shared" ref="BL99:BL101" si="654">(BK99/12*5*$D99*$G99*$H99*$K99*BL$9)+(BK99/12*4*$E99*$G99*$I99*$K99*BL$10)+(BK99/12*3*$F99*$G99*$I99*$K99*BL$10)</f>
        <v>8721551.3408099972</v>
      </c>
      <c r="BM99" s="39">
        <v>124</v>
      </c>
      <c r="BN99" s="39">
        <f t="shared" ref="BN99:BN101" si="655">(BM99/12*5*$D99*$G99*$H99*$K99*BN$9)+(BM99/12*4*$E99*$G99*$I99*$K99*BN$10)+(BM99/12*3*$F99*$G99*$I99*$K99*BN$11)</f>
        <v>2804103.8939200002</v>
      </c>
      <c r="BO99" s="49">
        <v>0</v>
      </c>
      <c r="BP99" s="39">
        <f t="shared" ref="BP99:BP101" si="656">(BO99/12*5*$D99*$G99*$H99*$L99*BP$9)+(BO99/12*4*$E99*$G99*$I99*$L99*BP$10)+(BO99/12*3*$F99*$G99*$I99*$L99*BP$10)</f>
        <v>0</v>
      </c>
      <c r="BQ99" s="39">
        <v>0</v>
      </c>
      <c r="BR99" s="39">
        <f t="shared" ref="BR99:BR101" si="657">(BQ99/12*5*$D99*$G99*$H99*$L99*BR$9)+(BQ99/12*4*$E99*$G99*$I99*$L99*BR$10)+(BQ99/12*3*$F99*$G99*$I99*$L99*BR$10)</f>
        <v>0</v>
      </c>
      <c r="BS99" s="39">
        <v>0</v>
      </c>
      <c r="BT99" s="39">
        <f t="shared" ref="BT99:BT101" si="658">(BS99/12*5*$D99*$G99*$H99*$K99*BT$9)+(BS99/12*4*$E99*$G99*$I99*$K99*BT$10)+(BS99/12*3*$F99*$G99*$I99*$K99*BT$10)</f>
        <v>0</v>
      </c>
      <c r="BU99" s="39">
        <v>0</v>
      </c>
      <c r="BV99" s="39">
        <f t="shared" ref="BV99:BV101" si="659">(BU99/12*5*$D99*$G99*$H99*$K99*BV$9)+(BU99/12*4*$E99*$G99*$I99*$K99*BV$10)+(BU99/12*3*$F99*$G99*$I99*$K99*BV$10)</f>
        <v>0</v>
      </c>
      <c r="BW99" s="39">
        <v>0</v>
      </c>
      <c r="BX99" s="39">
        <f t="shared" ref="BX99:BX101" si="660">(BW99/12*5*$D99*$G99*$H99*$L99*BX$9)+(BW99/12*4*$E99*$G99*$I99*$L99*BX$10)+(BW99/12*3*$F99*$G99*$I99*$L99*BX$10)</f>
        <v>0</v>
      </c>
      <c r="BY99" s="39"/>
      <c r="BZ99" s="39">
        <f t="shared" ref="BZ99:BZ101" si="661">(BY99/12*5*$D99*$G99*$H99*$L99*BZ$9)+(BY99/12*4*$E99*$G99*$I99*$L99*BZ$10)+(BY99/12*3*$F99*$G99*$I99*$L99*BZ$10)</f>
        <v>0</v>
      </c>
      <c r="CA99" s="39">
        <v>0</v>
      </c>
      <c r="CB99" s="39">
        <f t="shared" ref="CB99:CB101" si="662">(CA99/12*5*$D99*$G99*$H99*$K99*CB$9)+(CA99/12*4*$E99*$G99*$I99*$K99*CB$10)+(CA99/12*3*$F99*$G99*$I99*$K99*CB$10)</f>
        <v>0</v>
      </c>
      <c r="CC99" s="39">
        <v>3</v>
      </c>
      <c r="CD99" s="39">
        <f t="shared" ref="CD99:CD101" si="663">(CC99/12*5*$D99*$G99*$H99*$L99*CD$9)+(CC99/12*4*$E99*$G99*$I99*$L99*CD$10)+(CC99/12*3*$F99*$G99*$I99*$L99*CD$10)</f>
        <v>72422.007840000006</v>
      </c>
      <c r="CE99" s="39">
        <v>25</v>
      </c>
      <c r="CF99" s="39">
        <f t="shared" ref="CF99:CF101" si="664">(CE99/12*5*$D99*$G99*$H99*$K99*CF$9)+(CE99/12*4*$E99*$G99*$I99*$K99*CF$10)+(CE99/12*3*$F99*$G99*$I99*$K99*CF$10)</f>
        <v>565343.527</v>
      </c>
      <c r="CG99" s="39"/>
      <c r="CH99" s="39">
        <f t="shared" ref="CH99:CH101" si="665">(CG99/12*5*$D99*$G99*$H99*$K99*CH$9)+(CG99/12*4*$E99*$G99*$I99*$K99*CH$10)+(CG99/12*3*$F99*$G99*$I99*$K99*CH$10)</f>
        <v>0</v>
      </c>
      <c r="CI99" s="39"/>
      <c r="CJ99" s="39">
        <f t="shared" ref="CJ99:CJ101" si="666">(CI99/12*5*$D99*$G99*$H99*$K99*CJ$9)+(CI99/12*4*$E99*$G99*$I99*$K99*CJ$10)+(CI99/12*3*$F99*$G99*$I99*$K99*CJ$10)</f>
        <v>0</v>
      </c>
      <c r="CK99" s="39"/>
      <c r="CL99" s="39">
        <f t="shared" ref="CL99:CL101" si="667">(CK99/12*5*$D99*$G99*$H99*$K99*CL$9)+(CK99/12*4*$E99*$G99*$I99*$K99*CL$10)+(CK99/12*3*$F99*$G99*$I99*$K99*CL$10)</f>
        <v>0</v>
      </c>
      <c r="CM99" s="39">
        <v>24</v>
      </c>
      <c r="CN99" s="39">
        <f t="shared" ref="CN99:CN101" si="668">(CM99/12*5*$D99*$G99*$H99*$L99*CN$9)+(CM99/12*4*$E99*$G99*$I99*$L99*CN$10)+(CM99/12*3*$F99*$G99*$I99*$L99*CN$10)</f>
        <v>645626.38492799993</v>
      </c>
      <c r="CO99" s="39">
        <v>5</v>
      </c>
      <c r="CP99" s="39">
        <f t="shared" ref="CP99:CP101" si="669">(CO99/12*5*$D99*$G99*$H99*$L99*CP$9)+(CO99/12*4*$E99*$G99*$I99*$L99*CP$10)+(CO99/12*3*$F99*$G99*$I99*$L99*CP$10)</f>
        <v>154629.58517999999</v>
      </c>
      <c r="CQ99" s="44">
        <v>6</v>
      </c>
      <c r="CR99" s="39">
        <f t="shared" ref="CR99:CR101" si="670">(CQ99/12*5*$D99*$G99*$H99*$K99*CR$9)+(CQ99/12*4*$E99*$G99*$I99*$K99*CR$10)+(CQ99/12*3*$F99*$G99*$I99*$K99*CR$10)</f>
        <v>149884.37519999998</v>
      </c>
      <c r="CS99" s="39">
        <v>5</v>
      </c>
      <c r="CT99" s="39">
        <f t="shared" ref="CT99:CT101" si="671">(CS99/12*5*$D99*$G99*$H99*$L99*CT$9)+(CS99/12*4*$E99*$G99*$I99*$L99*CT$10)+(CS99/12*3*$F99*$G99*$I99*$L99*CT$10)</f>
        <v>151132.33464000002</v>
      </c>
      <c r="CU99" s="39"/>
      <c r="CV99" s="39">
        <f t="shared" ref="CV99:CV101" si="672">(CU99/12*5*$D99*$G99*$H99*$L99*CV$9)+(CU99/12*4*$E99*$G99*$I99*$L99*CV$10)+(CU99/12*3*$F99*$G99*$I99*$L99*CV$10)</f>
        <v>0</v>
      </c>
      <c r="CW99" s="39">
        <v>3</v>
      </c>
      <c r="CX99" s="39">
        <f t="shared" ref="CX99:CX101" si="673">(CW99/12*5*$D99*$G99*$H99*$L99*CX$9)+(CW99/12*4*$E99*$G99*$I99*$L99*CX$10)+(CW99/12*3*$F99*$G99*$I99*$L99*CX$10)</f>
        <v>90847.536443999983</v>
      </c>
      <c r="CY99" s="39">
        <v>8</v>
      </c>
      <c r="CZ99" s="39">
        <f t="shared" ref="CZ99:CZ101" si="674">(CY99/12*5*$D99*$G99*$H99*$L99*CZ$9)+(CY99/12*4*$E99*$G99*$I99*$L99*CZ$10)+(CY99/12*3*$F99*$G99*$I99*$L99*CZ$10)</f>
        <v>241811.73542399995</v>
      </c>
      <c r="DA99" s="39">
        <v>20</v>
      </c>
      <c r="DB99" s="39">
        <f t="shared" ref="DB99:DB101" si="675">(DA99/12*5*$D99*$G99*$H99*$L99*DB$9)+(DA99/12*4*$E99*$G99*$I99*$L99*DB$10)+(DA99/12*3*$F99*$G99*$I99*$L99*DB$10)</f>
        <v>605650.24295999995</v>
      </c>
      <c r="DC99" s="39">
        <v>11</v>
      </c>
      <c r="DD99" s="39">
        <f t="shared" ref="DD99:DD101" si="676">(DC99/12*5*$D99*$G99*$H99*$K99*DD$9)+(DC99/12*4*$E99*$G99*$I99*$K99*DD$10)+(DC99/12*3*$F99*$G99*$I99*$K99*DD$10)</f>
        <v>274788.02119999996</v>
      </c>
      <c r="DE99" s="39">
        <v>6</v>
      </c>
      <c r="DF99" s="39">
        <f t="shared" ref="DF99:DF101" si="677">(DE99/12*5*$D99*$G99*$H99*$K99*DF$9)+(DE99/12*4*$E99*$G99*$I99*$K99*DF$10)+(DE99/12*3*$F99*$G99*$I99*$K99*DF$10)</f>
        <v>154349.35907999997</v>
      </c>
      <c r="DG99" s="39"/>
      <c r="DH99" s="39">
        <f t="shared" ref="DH99:DH101" si="678">(DG99/12*5*$D99*$G99*$H99*$L99*DH$9)+(DG99/12*4*$E99*$G99*$I99*$L99*DH$10)+(DG99/12*3*$F99*$G99*$I99*$L99*DH$10)</f>
        <v>0</v>
      </c>
      <c r="DI99" s="39">
        <v>9</v>
      </c>
      <c r="DJ99" s="39">
        <f t="shared" ref="DJ99:DJ101" si="679">(DI99/12*5*$D99*$G99*$H99*$L99*DJ$9)+(DI99/12*4*$E99*$G99*$I99*$L99*DJ$10)+(DI99/12*3*$F99*$G99*$I99*$L99*DJ$10)</f>
        <v>292557.53015999997</v>
      </c>
      <c r="DK99" s="39"/>
      <c r="DL99" s="39">
        <f t="shared" ref="DL99:DL101" si="680">(DK99/12*5*$D99*$G99*$H99*$M99*DL$9)+(DK99/12*4*$E99*$G99*$I99*$M99*DL$10)+(DK99/12*3*$F99*$G99*$I99*$M99*DL$10)</f>
        <v>0</v>
      </c>
      <c r="DM99" s="39"/>
      <c r="DN99" s="39">
        <f t="shared" si="292"/>
        <v>0</v>
      </c>
      <c r="DO99" s="39"/>
      <c r="DP99" s="39">
        <f t="shared" si="565"/>
        <v>0</v>
      </c>
      <c r="DQ99" s="39">
        <f t="shared" ref="DQ99:DR101" si="681">SUM(O99,Q99,S99,U99,W99,Y99,AA99,AC99,AE99,AG99,AI99,AK99,AM99,AO99,AQ99,AS99,AU99,AW99,AY99,BA99,BC99,BE99,BG99,BI99,BK99,BM99,BO99,BQ99,BS99,BU99,BW99,BY99,CA99,CC99,CE99,CG99,CI99,CK99,CM99,CO99,CQ99,CS99,CU99,CW99,CY99,DA99,DC99,DE99,DG99,DI99,DK99,DM99,DO99)</f>
        <v>863</v>
      </c>
      <c r="DR99" s="39">
        <f t="shared" si="681"/>
        <v>21242300.671661995</v>
      </c>
    </row>
    <row r="100" spans="1:122" ht="30" customHeight="1" x14ac:dyDescent="0.25">
      <c r="A100" s="46"/>
      <c r="B100" s="47">
        <v>75</v>
      </c>
      <c r="C100" s="33" t="s">
        <v>231</v>
      </c>
      <c r="D100" s="34">
        <f t="shared" si="568"/>
        <v>19063</v>
      </c>
      <c r="E100" s="35">
        <v>18530</v>
      </c>
      <c r="F100" s="35">
        <v>18715</v>
      </c>
      <c r="G100" s="48">
        <v>1.74</v>
      </c>
      <c r="H100" s="37">
        <v>1</v>
      </c>
      <c r="I100" s="37">
        <v>1</v>
      </c>
      <c r="J100" s="38"/>
      <c r="K100" s="34">
        <v>1.4</v>
      </c>
      <c r="L100" s="34">
        <v>1.68</v>
      </c>
      <c r="M100" s="34">
        <v>2.23</v>
      </c>
      <c r="N100" s="34">
        <v>2.57</v>
      </c>
      <c r="O100" s="39">
        <v>82</v>
      </c>
      <c r="P100" s="39">
        <f t="shared" si="630"/>
        <v>3987709.9338999996</v>
      </c>
      <c r="Q100" s="39">
        <v>50</v>
      </c>
      <c r="R100" s="39">
        <f t="shared" si="631"/>
        <v>2431530.4475000007</v>
      </c>
      <c r="S100" s="39">
        <v>0</v>
      </c>
      <c r="T100" s="39">
        <f t="shared" si="632"/>
        <v>0</v>
      </c>
      <c r="U100" s="39"/>
      <c r="V100" s="39">
        <f t="shared" si="633"/>
        <v>0</v>
      </c>
      <c r="W100" s="39">
        <v>4</v>
      </c>
      <c r="X100" s="39">
        <f t="shared" si="634"/>
        <v>195838.16405999998</v>
      </c>
      <c r="Y100" s="39">
        <v>20</v>
      </c>
      <c r="Z100" s="39">
        <f t="shared" si="635"/>
        <v>972612.179</v>
      </c>
      <c r="AA100" s="39">
        <v>0</v>
      </c>
      <c r="AB100" s="39">
        <f t="shared" si="636"/>
        <v>0</v>
      </c>
      <c r="AC100" s="39">
        <v>0</v>
      </c>
      <c r="AD100" s="39">
        <f t="shared" si="637"/>
        <v>0</v>
      </c>
      <c r="AE100" s="39">
        <v>0</v>
      </c>
      <c r="AF100" s="39">
        <f t="shared" si="638"/>
        <v>0</v>
      </c>
      <c r="AG100" s="39">
        <v>69</v>
      </c>
      <c r="AH100" s="39">
        <f t="shared" si="639"/>
        <v>3355512.01755</v>
      </c>
      <c r="AI100" s="39"/>
      <c r="AJ100" s="39">
        <f t="shared" si="640"/>
        <v>0</v>
      </c>
      <c r="AK100" s="39"/>
      <c r="AL100" s="39">
        <f t="shared" si="641"/>
        <v>0</v>
      </c>
      <c r="AM100" s="42">
        <v>0</v>
      </c>
      <c r="AN100" s="39">
        <f t="shared" si="642"/>
        <v>0</v>
      </c>
      <c r="AO100" s="43">
        <v>37</v>
      </c>
      <c r="AP100" s="39">
        <f t="shared" si="643"/>
        <v>2079818.072472</v>
      </c>
      <c r="AQ100" s="39">
        <v>0</v>
      </c>
      <c r="AR100" s="39">
        <f t="shared" si="644"/>
        <v>0</v>
      </c>
      <c r="AS100" s="39">
        <v>113</v>
      </c>
      <c r="AT100" s="39">
        <f t="shared" si="645"/>
        <v>6351876.8159279991</v>
      </c>
      <c r="AU100" s="39">
        <v>12</v>
      </c>
      <c r="AV100" s="39">
        <f t="shared" si="646"/>
        <v>696101.39676000003</v>
      </c>
      <c r="AW100" s="39"/>
      <c r="AX100" s="39">
        <f t="shared" si="647"/>
        <v>0</v>
      </c>
      <c r="AY100" s="39"/>
      <c r="AZ100" s="39">
        <f t="shared" si="648"/>
        <v>0</v>
      </c>
      <c r="BA100" s="39">
        <v>10</v>
      </c>
      <c r="BB100" s="39">
        <f t="shared" si="649"/>
        <v>546765.31560000009</v>
      </c>
      <c r="BC100" s="39">
        <v>0</v>
      </c>
      <c r="BD100" s="39">
        <f t="shared" si="650"/>
        <v>0</v>
      </c>
      <c r="BE100" s="39">
        <v>0</v>
      </c>
      <c r="BF100" s="39">
        <f t="shared" si="651"/>
        <v>0</v>
      </c>
      <c r="BG100" s="39">
        <v>0</v>
      </c>
      <c r="BH100" s="39">
        <f t="shared" si="652"/>
        <v>0</v>
      </c>
      <c r="BI100" s="39">
        <v>0</v>
      </c>
      <c r="BJ100" s="39">
        <f t="shared" si="653"/>
        <v>0</v>
      </c>
      <c r="BK100" s="39">
        <f>441+22</f>
        <v>463</v>
      </c>
      <c r="BL100" s="39">
        <f t="shared" si="654"/>
        <v>22668267.489944998</v>
      </c>
      <c r="BM100" s="39">
        <v>43</v>
      </c>
      <c r="BN100" s="39">
        <f t="shared" si="655"/>
        <v>2014238.22334</v>
      </c>
      <c r="BO100" s="49">
        <v>0</v>
      </c>
      <c r="BP100" s="39">
        <f t="shared" si="656"/>
        <v>0</v>
      </c>
      <c r="BQ100" s="39">
        <v>0</v>
      </c>
      <c r="BR100" s="39">
        <f t="shared" si="657"/>
        <v>0</v>
      </c>
      <c r="BS100" s="39">
        <v>0</v>
      </c>
      <c r="BT100" s="39">
        <f t="shared" si="658"/>
        <v>0</v>
      </c>
      <c r="BU100" s="39">
        <v>0</v>
      </c>
      <c r="BV100" s="39">
        <f t="shared" si="659"/>
        <v>0</v>
      </c>
      <c r="BW100" s="39">
        <v>0</v>
      </c>
      <c r="BX100" s="39">
        <f t="shared" si="660"/>
        <v>0</v>
      </c>
      <c r="BY100" s="39"/>
      <c r="BZ100" s="39">
        <f t="shared" si="661"/>
        <v>0</v>
      </c>
      <c r="CA100" s="39">
        <v>0</v>
      </c>
      <c r="CB100" s="39">
        <f t="shared" si="662"/>
        <v>0</v>
      </c>
      <c r="CC100" s="39">
        <v>2</v>
      </c>
      <c r="CD100" s="39">
        <f t="shared" si="663"/>
        <v>100011.34415999998</v>
      </c>
      <c r="CE100" s="39">
        <v>35</v>
      </c>
      <c r="CF100" s="39">
        <f t="shared" si="664"/>
        <v>1639496.2282999996</v>
      </c>
      <c r="CG100" s="39"/>
      <c r="CH100" s="39">
        <f t="shared" si="665"/>
        <v>0</v>
      </c>
      <c r="CI100" s="39">
        <v>27</v>
      </c>
      <c r="CJ100" s="39">
        <f t="shared" si="666"/>
        <v>932248.60091999988</v>
      </c>
      <c r="CK100" s="39"/>
      <c r="CL100" s="39">
        <f t="shared" si="667"/>
        <v>0</v>
      </c>
      <c r="CM100" s="39">
        <v>29</v>
      </c>
      <c r="CN100" s="39">
        <f t="shared" si="668"/>
        <v>1615987.4694179997</v>
      </c>
      <c r="CO100" s="39">
        <v>8</v>
      </c>
      <c r="CP100" s="39">
        <f t="shared" si="669"/>
        <v>512486.62516799988</v>
      </c>
      <c r="CQ100" s="44">
        <v>2</v>
      </c>
      <c r="CR100" s="39">
        <f t="shared" si="670"/>
        <v>103491.59239999998</v>
      </c>
      <c r="CS100" s="39">
        <v>5</v>
      </c>
      <c r="CT100" s="39">
        <f t="shared" si="671"/>
        <v>313059.83604000002</v>
      </c>
      <c r="CU100" s="39"/>
      <c r="CV100" s="39">
        <f t="shared" si="672"/>
        <v>0</v>
      </c>
      <c r="CW100" s="39">
        <v>6</v>
      </c>
      <c r="CX100" s="39">
        <f t="shared" si="673"/>
        <v>376368.36526800005</v>
      </c>
      <c r="CY100" s="39">
        <v>6</v>
      </c>
      <c r="CZ100" s="39">
        <f t="shared" si="674"/>
        <v>375671.80324799998</v>
      </c>
      <c r="DA100" s="39">
        <v>9</v>
      </c>
      <c r="DB100" s="39">
        <f t="shared" si="675"/>
        <v>564552.5479019999</v>
      </c>
      <c r="DC100" s="39">
        <v>12</v>
      </c>
      <c r="DD100" s="39">
        <f t="shared" si="676"/>
        <v>620949.55440000002</v>
      </c>
      <c r="DE100" s="39"/>
      <c r="DF100" s="39">
        <f t="shared" si="677"/>
        <v>0</v>
      </c>
      <c r="DG100" s="39"/>
      <c r="DH100" s="39">
        <f t="shared" si="678"/>
        <v>0</v>
      </c>
      <c r="DI100" s="39">
        <v>3</v>
      </c>
      <c r="DJ100" s="39">
        <f t="shared" si="679"/>
        <v>202004.00891999999</v>
      </c>
      <c r="DK100" s="39"/>
      <c r="DL100" s="39">
        <f t="shared" si="680"/>
        <v>0</v>
      </c>
      <c r="DM100" s="39">
        <v>3</v>
      </c>
      <c r="DN100" s="39">
        <f t="shared" si="292"/>
        <v>298823.95448249998</v>
      </c>
      <c r="DO100" s="39"/>
      <c r="DP100" s="39">
        <f t="shared" si="565"/>
        <v>0</v>
      </c>
      <c r="DQ100" s="39">
        <f t="shared" si="681"/>
        <v>1050</v>
      </c>
      <c r="DR100" s="39">
        <f t="shared" si="681"/>
        <v>52955421.986681499</v>
      </c>
    </row>
    <row r="101" spans="1:122" ht="30" customHeight="1" x14ac:dyDescent="0.25">
      <c r="A101" s="46"/>
      <c r="B101" s="47">
        <v>76</v>
      </c>
      <c r="C101" s="33" t="s">
        <v>232</v>
      </c>
      <c r="D101" s="34">
        <f t="shared" si="568"/>
        <v>19063</v>
      </c>
      <c r="E101" s="35">
        <v>18530</v>
      </c>
      <c r="F101" s="35">
        <v>18715</v>
      </c>
      <c r="G101" s="48">
        <v>2.4900000000000002</v>
      </c>
      <c r="H101" s="37">
        <v>1</v>
      </c>
      <c r="I101" s="37">
        <v>1</v>
      </c>
      <c r="J101" s="38"/>
      <c r="K101" s="34">
        <v>1.4</v>
      </c>
      <c r="L101" s="34">
        <v>1.68</v>
      </c>
      <c r="M101" s="34">
        <v>2.23</v>
      </c>
      <c r="N101" s="34">
        <v>2.57</v>
      </c>
      <c r="O101" s="39">
        <v>7</v>
      </c>
      <c r="P101" s="39">
        <f t="shared" si="630"/>
        <v>487144.54827500007</v>
      </c>
      <c r="Q101" s="39">
        <v>5</v>
      </c>
      <c r="R101" s="39">
        <f t="shared" si="631"/>
        <v>347960.39162500005</v>
      </c>
      <c r="S101" s="39">
        <v>0</v>
      </c>
      <c r="T101" s="39">
        <f t="shared" si="632"/>
        <v>0</v>
      </c>
      <c r="U101" s="39"/>
      <c r="V101" s="39">
        <f t="shared" si="633"/>
        <v>0</v>
      </c>
      <c r="W101" s="39">
        <v>2</v>
      </c>
      <c r="X101" s="39">
        <f t="shared" si="634"/>
        <v>140125.58290499999</v>
      </c>
      <c r="Y101" s="39">
        <v>0</v>
      </c>
      <c r="Z101" s="39">
        <f t="shared" si="635"/>
        <v>0</v>
      </c>
      <c r="AA101" s="39">
        <v>0</v>
      </c>
      <c r="AB101" s="39">
        <f t="shared" si="636"/>
        <v>0</v>
      </c>
      <c r="AC101" s="39">
        <v>0</v>
      </c>
      <c r="AD101" s="39">
        <f t="shared" si="637"/>
        <v>0</v>
      </c>
      <c r="AE101" s="39">
        <v>0</v>
      </c>
      <c r="AF101" s="39">
        <f t="shared" si="638"/>
        <v>0</v>
      </c>
      <c r="AG101" s="39">
        <v>3</v>
      </c>
      <c r="AH101" s="39">
        <f t="shared" si="639"/>
        <v>208776.23497500003</v>
      </c>
      <c r="AI101" s="39"/>
      <c r="AJ101" s="39">
        <f t="shared" si="640"/>
        <v>0</v>
      </c>
      <c r="AK101" s="39"/>
      <c r="AL101" s="39">
        <f t="shared" si="641"/>
        <v>0</v>
      </c>
      <c r="AM101" s="42">
        <v>0</v>
      </c>
      <c r="AN101" s="39">
        <f t="shared" si="642"/>
        <v>0</v>
      </c>
      <c r="AO101" s="43">
        <v>0</v>
      </c>
      <c r="AP101" s="39">
        <f t="shared" si="643"/>
        <v>0</v>
      </c>
      <c r="AQ101" s="39">
        <v>0</v>
      </c>
      <c r="AR101" s="39">
        <f t="shared" si="644"/>
        <v>0</v>
      </c>
      <c r="AS101" s="39">
        <v>3</v>
      </c>
      <c r="AT101" s="39">
        <f t="shared" si="645"/>
        <v>241320.92266800004</v>
      </c>
      <c r="AU101" s="39"/>
      <c r="AV101" s="39">
        <f t="shared" si="646"/>
        <v>0</v>
      </c>
      <c r="AW101" s="39"/>
      <c r="AX101" s="39">
        <f t="shared" si="647"/>
        <v>0</v>
      </c>
      <c r="AY101" s="39"/>
      <c r="AZ101" s="39">
        <f t="shared" si="648"/>
        <v>0</v>
      </c>
      <c r="BA101" s="39"/>
      <c r="BB101" s="39">
        <f t="shared" si="649"/>
        <v>0</v>
      </c>
      <c r="BC101" s="39">
        <v>0</v>
      </c>
      <c r="BD101" s="39">
        <f t="shared" si="650"/>
        <v>0</v>
      </c>
      <c r="BE101" s="39">
        <v>0</v>
      </c>
      <c r="BF101" s="39">
        <f t="shared" si="651"/>
        <v>0</v>
      </c>
      <c r="BG101" s="39">
        <v>0</v>
      </c>
      <c r="BH101" s="39">
        <f t="shared" si="652"/>
        <v>0</v>
      </c>
      <c r="BI101" s="39">
        <v>0</v>
      </c>
      <c r="BJ101" s="39">
        <f t="shared" si="653"/>
        <v>0</v>
      </c>
      <c r="BK101" s="39">
        <v>3</v>
      </c>
      <c r="BL101" s="39">
        <f t="shared" si="654"/>
        <v>210188.3743575</v>
      </c>
      <c r="BM101" s="39">
        <v>1</v>
      </c>
      <c r="BN101" s="39">
        <f t="shared" si="655"/>
        <v>67033.589630000002</v>
      </c>
      <c r="BO101" s="49">
        <v>0</v>
      </c>
      <c r="BP101" s="39">
        <f t="shared" si="656"/>
        <v>0</v>
      </c>
      <c r="BQ101" s="39">
        <v>0</v>
      </c>
      <c r="BR101" s="39">
        <f t="shared" si="657"/>
        <v>0</v>
      </c>
      <c r="BS101" s="39">
        <v>0</v>
      </c>
      <c r="BT101" s="39">
        <f t="shared" si="658"/>
        <v>0</v>
      </c>
      <c r="BU101" s="39">
        <v>0</v>
      </c>
      <c r="BV101" s="39">
        <f t="shared" si="659"/>
        <v>0</v>
      </c>
      <c r="BW101" s="39">
        <v>0</v>
      </c>
      <c r="BX101" s="39">
        <f t="shared" si="660"/>
        <v>0</v>
      </c>
      <c r="BY101" s="39"/>
      <c r="BZ101" s="39">
        <f t="shared" si="661"/>
        <v>0</v>
      </c>
      <c r="CA101" s="39">
        <v>0</v>
      </c>
      <c r="CB101" s="39">
        <f t="shared" si="662"/>
        <v>0</v>
      </c>
      <c r="CC101" s="39">
        <v>0</v>
      </c>
      <c r="CD101" s="39">
        <f t="shared" si="663"/>
        <v>0</v>
      </c>
      <c r="CE101" s="39"/>
      <c r="CF101" s="39">
        <f t="shared" si="664"/>
        <v>0</v>
      </c>
      <c r="CG101" s="39"/>
      <c r="CH101" s="39">
        <f t="shared" si="665"/>
        <v>0</v>
      </c>
      <c r="CI101" s="39"/>
      <c r="CJ101" s="39">
        <f t="shared" si="666"/>
        <v>0</v>
      </c>
      <c r="CK101" s="39"/>
      <c r="CL101" s="39">
        <f t="shared" si="667"/>
        <v>0</v>
      </c>
      <c r="CM101" s="39"/>
      <c r="CN101" s="39">
        <f t="shared" si="668"/>
        <v>0</v>
      </c>
      <c r="CO101" s="39"/>
      <c r="CP101" s="39">
        <f t="shared" si="669"/>
        <v>0</v>
      </c>
      <c r="CQ101" s="44"/>
      <c r="CR101" s="39">
        <f t="shared" si="670"/>
        <v>0</v>
      </c>
      <c r="CS101" s="39"/>
      <c r="CT101" s="39">
        <f t="shared" si="671"/>
        <v>0</v>
      </c>
      <c r="CU101" s="39"/>
      <c r="CV101" s="39">
        <f t="shared" si="672"/>
        <v>0</v>
      </c>
      <c r="CW101" s="39"/>
      <c r="CX101" s="39">
        <f t="shared" si="673"/>
        <v>0</v>
      </c>
      <c r="CY101" s="39"/>
      <c r="CZ101" s="39">
        <f t="shared" si="674"/>
        <v>0</v>
      </c>
      <c r="DA101" s="39"/>
      <c r="DB101" s="39">
        <f t="shared" si="675"/>
        <v>0</v>
      </c>
      <c r="DC101" s="39"/>
      <c r="DD101" s="39">
        <f t="shared" si="676"/>
        <v>0</v>
      </c>
      <c r="DE101" s="39"/>
      <c r="DF101" s="39">
        <f t="shared" si="677"/>
        <v>0</v>
      </c>
      <c r="DG101" s="39"/>
      <c r="DH101" s="39">
        <f t="shared" si="678"/>
        <v>0</v>
      </c>
      <c r="DI101" s="39"/>
      <c r="DJ101" s="39">
        <f t="shared" si="679"/>
        <v>0</v>
      </c>
      <c r="DK101" s="39"/>
      <c r="DL101" s="39">
        <f t="shared" si="680"/>
        <v>0</v>
      </c>
      <c r="DM101" s="39"/>
      <c r="DN101" s="39">
        <f t="shared" si="292"/>
        <v>0</v>
      </c>
      <c r="DO101" s="39"/>
      <c r="DP101" s="39">
        <f t="shared" si="565"/>
        <v>0</v>
      </c>
      <c r="DQ101" s="39">
        <f t="shared" si="681"/>
        <v>24</v>
      </c>
      <c r="DR101" s="39">
        <f t="shared" si="681"/>
        <v>1702549.6444355</v>
      </c>
    </row>
    <row r="102" spans="1:122" ht="15.75" customHeight="1" x14ac:dyDescent="0.25">
      <c r="A102" s="86">
        <v>15</v>
      </c>
      <c r="B102" s="100"/>
      <c r="C102" s="88" t="s">
        <v>233</v>
      </c>
      <c r="D102" s="95">
        <f t="shared" si="568"/>
        <v>19063</v>
      </c>
      <c r="E102" s="96">
        <v>18530</v>
      </c>
      <c r="F102" s="96">
        <v>18715</v>
      </c>
      <c r="G102" s="101">
        <v>1.1200000000000001</v>
      </c>
      <c r="H102" s="97">
        <v>1</v>
      </c>
      <c r="I102" s="97">
        <v>1</v>
      </c>
      <c r="J102" s="98"/>
      <c r="K102" s="95">
        <v>1.4</v>
      </c>
      <c r="L102" s="95">
        <v>1.68</v>
      </c>
      <c r="M102" s="95">
        <v>2.23</v>
      </c>
      <c r="N102" s="95">
        <v>2.57</v>
      </c>
      <c r="O102" s="45">
        <f t="shared" ref="O102:BZ102" si="682">SUM(O103:O118)</f>
        <v>1305</v>
      </c>
      <c r="P102" s="45">
        <f t="shared" si="682"/>
        <v>59190291.888291664</v>
      </c>
      <c r="Q102" s="45">
        <f t="shared" si="682"/>
        <v>3473</v>
      </c>
      <c r="R102" s="45">
        <f t="shared" si="682"/>
        <v>184650133.3831</v>
      </c>
      <c r="S102" s="94">
        <v>0</v>
      </c>
      <c r="T102" s="94">
        <f t="shared" ref="T102" si="683">SUM(T103:T118)</f>
        <v>0</v>
      </c>
      <c r="U102" s="45">
        <f t="shared" si="682"/>
        <v>0</v>
      </c>
      <c r="V102" s="45">
        <f t="shared" si="682"/>
        <v>0</v>
      </c>
      <c r="W102" s="45">
        <f t="shared" si="682"/>
        <v>0</v>
      </c>
      <c r="X102" s="45">
        <f t="shared" si="682"/>
        <v>0</v>
      </c>
      <c r="Y102" s="45">
        <f t="shared" si="682"/>
        <v>521</v>
      </c>
      <c r="Z102" s="45">
        <f t="shared" si="682"/>
        <v>18104017.064466666</v>
      </c>
      <c r="AA102" s="94">
        <f t="shared" si="682"/>
        <v>75</v>
      </c>
      <c r="AB102" s="94">
        <f t="shared" si="682"/>
        <v>1999235.9012499996</v>
      </c>
      <c r="AC102" s="94">
        <f t="shared" si="682"/>
        <v>0</v>
      </c>
      <c r="AD102" s="94">
        <f t="shared" si="682"/>
        <v>0</v>
      </c>
      <c r="AE102" s="94">
        <f t="shared" si="682"/>
        <v>0</v>
      </c>
      <c r="AF102" s="94">
        <f t="shared" si="682"/>
        <v>0</v>
      </c>
      <c r="AG102" s="45">
        <f t="shared" si="682"/>
        <v>713</v>
      </c>
      <c r="AH102" s="45">
        <f t="shared" si="682"/>
        <v>24232139.716399997</v>
      </c>
      <c r="AI102" s="45">
        <f t="shared" si="682"/>
        <v>29</v>
      </c>
      <c r="AJ102" s="45">
        <f t="shared" si="682"/>
        <v>683452.7359333334</v>
      </c>
      <c r="AK102" s="45">
        <f t="shared" si="682"/>
        <v>0</v>
      </c>
      <c r="AL102" s="45">
        <f t="shared" si="682"/>
        <v>0</v>
      </c>
      <c r="AM102" s="45">
        <f t="shared" si="682"/>
        <v>0</v>
      </c>
      <c r="AN102" s="45">
        <f t="shared" si="682"/>
        <v>0</v>
      </c>
      <c r="AO102" s="94">
        <f t="shared" si="682"/>
        <v>1334</v>
      </c>
      <c r="AP102" s="94">
        <f t="shared" si="682"/>
        <v>63613060.429228798</v>
      </c>
      <c r="AQ102" s="94">
        <f t="shared" si="682"/>
        <v>282</v>
      </c>
      <c r="AR102" s="94">
        <f t="shared" si="682"/>
        <v>7116448.7555699991</v>
      </c>
      <c r="AS102" s="94">
        <f t="shared" si="682"/>
        <v>1367</v>
      </c>
      <c r="AT102" s="94">
        <f t="shared" si="682"/>
        <v>95892877.568728805</v>
      </c>
      <c r="AU102" s="94">
        <f t="shared" si="682"/>
        <v>0</v>
      </c>
      <c r="AV102" s="94">
        <f t="shared" si="682"/>
        <v>0</v>
      </c>
      <c r="AW102" s="94">
        <f t="shared" si="682"/>
        <v>0</v>
      </c>
      <c r="AX102" s="94">
        <f t="shared" si="682"/>
        <v>0</v>
      </c>
      <c r="AY102" s="94">
        <f t="shared" si="682"/>
        <v>0</v>
      </c>
      <c r="AZ102" s="94">
        <f t="shared" si="682"/>
        <v>0</v>
      </c>
      <c r="BA102" s="94">
        <f t="shared" si="682"/>
        <v>233</v>
      </c>
      <c r="BB102" s="94">
        <f t="shared" si="682"/>
        <v>7942039.2621639995</v>
      </c>
      <c r="BC102" s="94">
        <f t="shared" si="682"/>
        <v>0</v>
      </c>
      <c r="BD102" s="94">
        <f t="shared" si="682"/>
        <v>0</v>
      </c>
      <c r="BE102" s="94">
        <f t="shared" si="682"/>
        <v>0</v>
      </c>
      <c r="BF102" s="94">
        <f t="shared" si="682"/>
        <v>0</v>
      </c>
      <c r="BG102" s="94">
        <f t="shared" si="682"/>
        <v>0</v>
      </c>
      <c r="BH102" s="94">
        <f t="shared" si="682"/>
        <v>0</v>
      </c>
      <c r="BI102" s="94">
        <f t="shared" si="682"/>
        <v>0</v>
      </c>
      <c r="BJ102" s="94">
        <f t="shared" si="682"/>
        <v>0</v>
      </c>
      <c r="BK102" s="94">
        <f t="shared" si="682"/>
        <v>175</v>
      </c>
      <c r="BL102" s="94">
        <f t="shared" si="682"/>
        <v>5873988.2241425002</v>
      </c>
      <c r="BM102" s="94">
        <f t="shared" si="682"/>
        <v>113</v>
      </c>
      <c r="BN102" s="94">
        <f t="shared" si="682"/>
        <v>4439292.7429666668</v>
      </c>
      <c r="BO102" s="94">
        <f t="shared" si="682"/>
        <v>9</v>
      </c>
      <c r="BP102" s="94">
        <f t="shared" si="682"/>
        <v>651798.07056000002</v>
      </c>
      <c r="BQ102" s="94">
        <f t="shared" si="682"/>
        <v>242</v>
      </c>
      <c r="BR102" s="94">
        <f t="shared" si="682"/>
        <v>6566858.5927279992</v>
      </c>
      <c r="BS102" s="94">
        <f t="shared" si="682"/>
        <v>987</v>
      </c>
      <c r="BT102" s="94">
        <f t="shared" si="682"/>
        <v>17534316.481500003</v>
      </c>
      <c r="BU102" s="94">
        <f t="shared" si="682"/>
        <v>55</v>
      </c>
      <c r="BV102" s="94">
        <f t="shared" si="682"/>
        <v>938598.52753333328</v>
      </c>
      <c r="BW102" s="94">
        <f t="shared" si="682"/>
        <v>0</v>
      </c>
      <c r="BX102" s="94">
        <f t="shared" si="682"/>
        <v>0</v>
      </c>
      <c r="BY102" s="94">
        <f t="shared" si="682"/>
        <v>0</v>
      </c>
      <c r="BZ102" s="94">
        <f t="shared" si="682"/>
        <v>0</v>
      </c>
      <c r="CA102" s="94">
        <f t="shared" ref="CA102:DR102" si="684">SUM(CA103:CA118)</f>
        <v>0</v>
      </c>
      <c r="CB102" s="94">
        <f t="shared" si="684"/>
        <v>0</v>
      </c>
      <c r="CC102" s="94">
        <f t="shared" si="684"/>
        <v>355</v>
      </c>
      <c r="CD102" s="94">
        <f t="shared" si="684"/>
        <v>15216043.542336</v>
      </c>
      <c r="CE102" s="94">
        <f t="shared" si="684"/>
        <v>0</v>
      </c>
      <c r="CF102" s="94">
        <f t="shared" si="684"/>
        <v>0</v>
      </c>
      <c r="CG102" s="94">
        <f t="shared" si="684"/>
        <v>167</v>
      </c>
      <c r="CH102" s="94">
        <f t="shared" si="684"/>
        <v>2753090.0572933331</v>
      </c>
      <c r="CI102" s="94">
        <f t="shared" si="684"/>
        <v>911</v>
      </c>
      <c r="CJ102" s="94">
        <f t="shared" si="684"/>
        <v>15289432.673666665</v>
      </c>
      <c r="CK102" s="94">
        <f t="shared" si="684"/>
        <v>343</v>
      </c>
      <c r="CL102" s="94">
        <f t="shared" si="684"/>
        <v>10250715.816576667</v>
      </c>
      <c r="CM102" s="94">
        <f t="shared" si="684"/>
        <v>653</v>
      </c>
      <c r="CN102" s="94">
        <f t="shared" si="684"/>
        <v>24211758.899348997</v>
      </c>
      <c r="CO102" s="94">
        <f t="shared" si="684"/>
        <v>419</v>
      </c>
      <c r="CP102" s="94">
        <f t="shared" si="684"/>
        <v>22893818.652347997</v>
      </c>
      <c r="CQ102" s="99">
        <f t="shared" si="684"/>
        <v>205</v>
      </c>
      <c r="CR102" s="94">
        <f t="shared" si="684"/>
        <v>10645656.704433329</v>
      </c>
      <c r="CS102" s="94">
        <f t="shared" si="684"/>
        <v>88</v>
      </c>
      <c r="CT102" s="94">
        <f t="shared" si="684"/>
        <v>3520698.8346936</v>
      </c>
      <c r="CU102" s="94">
        <f t="shared" si="684"/>
        <v>537</v>
      </c>
      <c r="CV102" s="94">
        <f t="shared" si="684"/>
        <v>14553048.844697999</v>
      </c>
      <c r="CW102" s="94">
        <f t="shared" si="684"/>
        <v>328</v>
      </c>
      <c r="CX102" s="94">
        <f t="shared" si="684"/>
        <v>12502851.323608797</v>
      </c>
      <c r="CY102" s="94">
        <f t="shared" si="684"/>
        <v>170</v>
      </c>
      <c r="CZ102" s="94">
        <f t="shared" si="684"/>
        <v>8532341.8503623996</v>
      </c>
      <c r="DA102" s="94">
        <f t="shared" si="684"/>
        <v>534</v>
      </c>
      <c r="DB102" s="94">
        <f t="shared" si="684"/>
        <v>23189933.790135</v>
      </c>
      <c r="DC102" s="94">
        <f t="shared" si="684"/>
        <v>534</v>
      </c>
      <c r="DD102" s="94">
        <f t="shared" si="684"/>
        <v>22818331.230893329</v>
      </c>
      <c r="DE102" s="94">
        <f t="shared" si="684"/>
        <v>142</v>
      </c>
      <c r="DF102" s="94">
        <f t="shared" si="684"/>
        <v>7542987.527553332</v>
      </c>
      <c r="DG102" s="94">
        <f t="shared" si="684"/>
        <v>19</v>
      </c>
      <c r="DH102" s="94">
        <f t="shared" si="684"/>
        <v>619314.44063999993</v>
      </c>
      <c r="DI102" s="94">
        <f t="shared" si="684"/>
        <v>367</v>
      </c>
      <c r="DJ102" s="94">
        <f t="shared" si="684"/>
        <v>14982294.889380001</v>
      </c>
      <c r="DK102" s="94">
        <f t="shared" si="684"/>
        <v>68</v>
      </c>
      <c r="DL102" s="94">
        <f t="shared" si="684"/>
        <v>3605709.2620900003</v>
      </c>
      <c r="DM102" s="94">
        <f t="shared" si="684"/>
        <v>153</v>
      </c>
      <c r="DN102" s="94">
        <f t="shared" si="684"/>
        <v>9067188.9177170824</v>
      </c>
      <c r="DO102" s="94">
        <f t="shared" si="684"/>
        <v>0</v>
      </c>
      <c r="DP102" s="94">
        <f t="shared" si="684"/>
        <v>0</v>
      </c>
      <c r="DQ102" s="94">
        <f t="shared" si="684"/>
        <v>16906</v>
      </c>
      <c r="DR102" s="94">
        <f t="shared" si="684"/>
        <v>721623766.60233831</v>
      </c>
    </row>
    <row r="103" spans="1:122" ht="15.75" customHeight="1" x14ac:dyDescent="0.25">
      <c r="A103" s="46"/>
      <c r="B103" s="47">
        <v>77</v>
      </c>
      <c r="C103" s="33" t="s">
        <v>234</v>
      </c>
      <c r="D103" s="34">
        <f t="shared" si="568"/>
        <v>19063</v>
      </c>
      <c r="E103" s="35">
        <v>18530</v>
      </c>
      <c r="F103" s="35">
        <v>18715</v>
      </c>
      <c r="G103" s="48">
        <v>0.98</v>
      </c>
      <c r="H103" s="37">
        <v>1</v>
      </c>
      <c r="I103" s="37">
        <v>1</v>
      </c>
      <c r="J103" s="38"/>
      <c r="K103" s="34">
        <v>1.4</v>
      </c>
      <c r="L103" s="34">
        <v>1.68</v>
      </c>
      <c r="M103" s="34">
        <v>2.23</v>
      </c>
      <c r="N103" s="34">
        <v>2.57</v>
      </c>
      <c r="O103" s="39">
        <v>7</v>
      </c>
      <c r="P103" s="39">
        <f t="shared" ref="P103:P109" si="685">(O103/12*5*$D103*$G103*$H103*$K103*P$9)+(O103/12*4*$E103*$G103*$I103*$K103*P$10)+(O103/12*3*$F103*$G103*$I103*$K103*P$10)</f>
        <v>191727.57321666667</v>
      </c>
      <c r="Q103" s="39">
        <v>21</v>
      </c>
      <c r="R103" s="39">
        <f t="shared" ref="R103:R109" si="686">(Q103/12*5*$D103*$G103*$H103*$K103*R$9)+(Q103/12*4*$E103*$G103*$I103*$K103*R$10)+(Q103/12*3*$F103*$G103*$I103*$K103*R$10)</f>
        <v>575182.71964999998</v>
      </c>
      <c r="S103" s="39">
        <v>0</v>
      </c>
      <c r="T103" s="39">
        <f t="shared" ref="T103:T109" si="687">(S103/12*5*$D103*$G103*$H103*$K103*T$9)+(S103/12*4*$E103*$G103*$I103*$K103*T$10)+(S103/12*3*$F103*$G103*$I103*$K103*T$10)</f>
        <v>0</v>
      </c>
      <c r="U103" s="39"/>
      <c r="V103" s="39">
        <f t="shared" ref="V103:V109" si="688">(U103/12*5*$D103*$G103*$H103*$K103*V$9)+(U103/12*4*$E103*$G103*$I103*$K103*V$10)+(U103/12*3*$F103*$G103*$I103*$K103*V$10)</f>
        <v>0</v>
      </c>
      <c r="W103" s="39">
        <v>0</v>
      </c>
      <c r="X103" s="39">
        <f t="shared" ref="X103:X109" si="689">(W103/12*5*$D103*$G103*$H103*$K103*X$9)+(W103/12*4*$E103*$G103*$I103*$K103*X$10)+(W103/12*3*$F103*$G103*$I103*$K103*X$10)</f>
        <v>0</v>
      </c>
      <c r="Y103" s="39">
        <v>0</v>
      </c>
      <c r="Z103" s="39">
        <f t="shared" ref="Z103:Z109" si="690">(Y103/12*5*$D103*$G103*$H103*$K103*Z$9)+(Y103/12*4*$E103*$G103*$I103*$K103*Z$10)+(Y103/12*3*$F103*$G103*$I103*$K103*Z$10)</f>
        <v>0</v>
      </c>
      <c r="AA103" s="39">
        <v>0</v>
      </c>
      <c r="AB103" s="39">
        <f t="shared" ref="AB103:AB109" si="691">(AA103/12*5*$D103*$G103*$H103*$K103*AB$9)+(AA103/12*4*$E103*$G103*$I103*$K103*AB$10)+(AA103/12*3*$F103*$G103*$I103*$K103*AB$10)</f>
        <v>0</v>
      </c>
      <c r="AC103" s="39">
        <v>0</v>
      </c>
      <c r="AD103" s="39">
        <f t="shared" ref="AD103:AD109" si="692">(AC103/12*5*$D103*$G103*$H103*$K103*AD$9)+(AC103/12*4*$E103*$G103*$I103*$K103*AD$10)+(AC103/12*3*$F103*$G103*$I103*$K103*AD$10)</f>
        <v>0</v>
      </c>
      <c r="AE103" s="39">
        <v>0</v>
      </c>
      <c r="AF103" s="39">
        <f t="shared" ref="AF103:AF109" si="693">(AE103/12*5*$D103*$G103*$H103*$K103*AF$9)+(AE103/12*4*$E103*$G103*$I103*$K103*AF$10)+(AE103/12*3*$F103*$G103*$I103*$K103*AF$10)</f>
        <v>0</v>
      </c>
      <c r="AG103" s="39">
        <v>0</v>
      </c>
      <c r="AH103" s="39">
        <f t="shared" ref="AH103:AH109" si="694">(AG103/12*5*$D103*$G103*$H103*$K103*AH$9)+(AG103/12*4*$E103*$G103*$I103*$K103*AH$10)+(AG103/12*3*$F103*$G103*$I103*$K103*AH$10)</f>
        <v>0</v>
      </c>
      <c r="AI103" s="39"/>
      <c r="AJ103" s="39">
        <f t="shared" ref="AJ103:AJ109" si="695">(AI103/12*5*$D103*$G103*$H103*$K103*AJ$9)+(AI103/12*4*$E103*$G103*$I103*$K103*AJ$10)+(AI103/12*3*$F103*$G103*$I103*$K103*AJ$10)</f>
        <v>0</v>
      </c>
      <c r="AK103" s="39"/>
      <c r="AL103" s="39">
        <f t="shared" ref="AL103:AL109" si="696">(AK103/12*5*$D103*$G103*$H103*$K103*AL$9)+(AK103/12*4*$E103*$G103*$I103*$K103*AL$10)+(AK103/12*3*$F103*$G103*$I103*$K103*AL$10)</f>
        <v>0</v>
      </c>
      <c r="AM103" s="42">
        <v>0</v>
      </c>
      <c r="AN103" s="39">
        <f t="shared" ref="AN103:AN109" si="697">(AM103/12*5*$D103*$G103*$H103*$K103*AN$9)+(AM103/12*4*$E103*$G103*$I103*$K103*AN$10)+(AM103/12*3*$F103*$G103*$I103*$K103*AN$10)</f>
        <v>0</v>
      </c>
      <c r="AO103" s="43">
        <v>15</v>
      </c>
      <c r="AP103" s="39">
        <f t="shared" ref="AP103:AP109" si="698">(AO103/12*5*$D103*$G103*$H103*$L103*AP$9)+(AO103/12*4*$E103*$G103*$I103*$L103*AP$10)+(AO103/12*3*$F103*$G103*$I103*$L103*AP$10)</f>
        <v>474888.56267999997</v>
      </c>
      <c r="AQ103" s="39"/>
      <c r="AR103" s="39">
        <f t="shared" ref="AR103:AR109" si="699">(AQ103/12*5*$D103*$G103*$H103*$L103*AR$9)+(AQ103/12*4*$E103*$G103*$I103*$L103*AR$10)+(AQ103/12*3*$F103*$G103*$I103*$L103*AR$10)</f>
        <v>0</v>
      </c>
      <c r="AS103" s="39">
        <v>22</v>
      </c>
      <c r="AT103" s="39">
        <f t="shared" ref="AT103:AT109" si="700">(AS103/12*5*$D103*$G103*$H103*$L103*AT$9)+(AS103/12*4*$E103*$G103*$I103*$L103*AT$10)+(AS103/12*3*$F103*$G103*$I103*$L103*AT$11)</f>
        <v>696503.22526399989</v>
      </c>
      <c r="AU103" s="39">
        <v>0</v>
      </c>
      <c r="AV103" s="39">
        <f t="shared" ref="AV103:AV109" si="701">(AU103/12*5*$D103*$G103*$H103*$L103*AV$9)+(AU103/12*4*$E103*$G103*$I103*$L103*AV$10)+(AU103/12*3*$F103*$G103*$I103*$L103*AV$10)</f>
        <v>0</v>
      </c>
      <c r="AW103" s="39"/>
      <c r="AX103" s="39">
        <f t="shared" ref="AX103:AX109" si="702">(AW103/12*5*$D103*$G103*$H103*$K103*AX$9)+(AW103/12*4*$E103*$G103*$I103*$K103*AX$10)+(AW103/12*3*$F103*$G103*$I103*$K103*AX$10)</f>
        <v>0</v>
      </c>
      <c r="AY103" s="39"/>
      <c r="AZ103" s="39">
        <f t="shared" ref="AZ103:AZ109" si="703">(AY103/12*5*$D103*$G103*$H103*$K103*AZ$9)+(AY103/12*4*$E103*$G103*$I103*$K103*AZ$10)+(AY103/12*3*$F103*$G103*$I103*$K103*AZ$10)</f>
        <v>0</v>
      </c>
      <c r="BA103" s="39">
        <v>1</v>
      </c>
      <c r="BB103" s="39">
        <f t="shared" ref="BB103:BB109" si="704">(BA103/12*5*$D103*$G103*$H103*$L103*BB$9)+(BA103/12*4*$E103*$G103*$I103*$L103*BB$10)+(BA103/12*3*$F103*$G103*$I103*$L103*BB$10)</f>
        <v>30794.828119999995</v>
      </c>
      <c r="BC103" s="39">
        <v>0</v>
      </c>
      <c r="BD103" s="39">
        <f t="shared" ref="BD103:BD109" si="705">(BC103/12*5*$D103*$G103*$H103*$K103*BD$9)+(BC103/12*4*$E103*$G103*$I103*$K103*BD$10)+(BC103/12*3*$F103*$G103*$I103*$K103*BD$10)</f>
        <v>0</v>
      </c>
      <c r="BE103" s="39">
        <v>0</v>
      </c>
      <c r="BF103" s="39">
        <f t="shared" ref="BF103:BF109" si="706">(BE103/12*5*$D103*$G103*$H103*$K103*BF$9)+(BE103/12*4*$E103*$G103*$I103*$K103*BF$10)+(BE103/12*3*$F103*$G103*$I103*$K103*BF$10)</f>
        <v>0</v>
      </c>
      <c r="BG103" s="39">
        <v>0</v>
      </c>
      <c r="BH103" s="39">
        <f t="shared" ref="BH103:BH109" si="707">(BG103/12*5*$D103*$G103*$H103*$K103*BH$9)+(BG103/12*4*$E103*$G103*$I103*$K103*BH$10)+(BG103/12*3*$F103*$G103*$I103*$K103*BH$10)</f>
        <v>0</v>
      </c>
      <c r="BI103" s="39">
        <v>0</v>
      </c>
      <c r="BJ103" s="39">
        <f t="shared" ref="BJ103:BJ109" si="708">(BI103/12*5*$D103*$G103*$H103*$L103*BJ$9)+(BI103/12*4*$E103*$G103*$I103*$L103*BJ$10)+(BI103/12*3*$F103*$G103*$I103*$L103*BJ$10)</f>
        <v>0</v>
      </c>
      <c r="BK103" s="39">
        <v>3</v>
      </c>
      <c r="BL103" s="39">
        <f t="shared" ref="BL103:BL109" si="709">(BK103/12*5*$D103*$G103*$H103*$K103*BL$9)+(BK103/12*4*$E103*$G103*$I103*$K103*BL$10)+(BK103/12*3*$F103*$G103*$I103*$K103*BL$10)</f>
        <v>82724.741714999996</v>
      </c>
      <c r="BM103" s="39">
        <v>0</v>
      </c>
      <c r="BN103" s="39">
        <f t="shared" ref="BN103:BN109" si="710">(BM103/12*5*$D103*$G103*$H103*$K103*BN$9)+(BM103/12*4*$E103*$G103*$I103*$K103*BN$10)+(BM103/12*3*$F103*$G103*$I103*$K103*BN$11)</f>
        <v>0</v>
      </c>
      <c r="BO103" s="49"/>
      <c r="BP103" s="39">
        <f t="shared" ref="BP103:BP109" si="711">(BO103/12*5*$D103*$G103*$H103*$L103*BP$9)+(BO103/12*4*$E103*$G103*$I103*$L103*BP$10)+(BO103/12*3*$F103*$G103*$I103*$L103*BP$10)</f>
        <v>0</v>
      </c>
      <c r="BQ103" s="39"/>
      <c r="BR103" s="39">
        <f t="shared" ref="BR103:BR109" si="712">(BQ103/12*5*$D103*$G103*$H103*$L103*BR$9)+(BQ103/12*4*$E103*$G103*$I103*$L103*BR$10)+(BQ103/12*3*$F103*$G103*$I103*$L103*BR$10)</f>
        <v>0</v>
      </c>
      <c r="BS103" s="39">
        <v>0</v>
      </c>
      <c r="BT103" s="39">
        <f t="shared" ref="BT103:BT109" si="713">(BS103/12*5*$D103*$G103*$H103*$K103*BT$9)+(BS103/12*4*$E103*$G103*$I103*$K103*BT$10)+(BS103/12*3*$F103*$G103*$I103*$K103*BT$10)</f>
        <v>0</v>
      </c>
      <c r="BU103" s="39">
        <v>0</v>
      </c>
      <c r="BV103" s="39">
        <f t="shared" ref="BV103:BV109" si="714">(BU103/12*5*$D103*$G103*$H103*$K103*BV$9)+(BU103/12*4*$E103*$G103*$I103*$K103*BV$10)+(BU103/12*3*$F103*$G103*$I103*$K103*BV$10)</f>
        <v>0</v>
      </c>
      <c r="BW103" s="39">
        <v>0</v>
      </c>
      <c r="BX103" s="39">
        <f t="shared" ref="BX103:BX109" si="715">(BW103/12*5*$D103*$G103*$H103*$L103*BX$9)+(BW103/12*4*$E103*$G103*$I103*$L103*BX$10)+(BW103/12*3*$F103*$G103*$I103*$L103*BX$10)</f>
        <v>0</v>
      </c>
      <c r="BY103" s="39"/>
      <c r="BZ103" s="39">
        <f t="shared" ref="BZ103:BZ109" si="716">(BY103/12*5*$D103*$G103*$H103*$L103*BZ$9)+(BY103/12*4*$E103*$G103*$I103*$L103*BZ$10)+(BY103/12*3*$F103*$G103*$I103*$L103*BZ$10)</f>
        <v>0</v>
      </c>
      <c r="CA103" s="39">
        <v>0</v>
      </c>
      <c r="CB103" s="39">
        <f t="shared" ref="CB103:CB109" si="717">(CA103/12*5*$D103*$G103*$H103*$K103*CB$9)+(CA103/12*4*$E103*$G103*$I103*$K103*CB$10)+(CA103/12*3*$F103*$G103*$I103*$K103*CB$10)</f>
        <v>0</v>
      </c>
      <c r="CC103" s="39"/>
      <c r="CD103" s="39">
        <f t="shared" ref="CD103:CD109" si="718">(CC103/12*5*$D103*$G103*$H103*$L103*CD$9)+(CC103/12*4*$E103*$G103*$I103*$L103*CD$10)+(CC103/12*3*$F103*$G103*$I103*$L103*CD$10)</f>
        <v>0</v>
      </c>
      <c r="CE103" s="39">
        <v>0</v>
      </c>
      <c r="CF103" s="39">
        <f t="shared" ref="CF103:CF109" si="719">(CE103/12*5*$D103*$G103*$H103*$K103*CF$9)+(CE103/12*4*$E103*$G103*$I103*$K103*CF$10)+(CE103/12*3*$F103*$G103*$I103*$K103*CF$10)</f>
        <v>0</v>
      </c>
      <c r="CG103" s="39"/>
      <c r="CH103" s="39">
        <f t="shared" ref="CH103:CH109" si="720">(CG103/12*5*$D103*$G103*$H103*$K103*CH$9)+(CG103/12*4*$E103*$G103*$I103*$K103*CH$10)+(CG103/12*3*$F103*$G103*$I103*$K103*CH$10)</f>
        <v>0</v>
      </c>
      <c r="CI103" s="39"/>
      <c r="CJ103" s="39">
        <f t="shared" ref="CJ103:CJ109" si="721">(CI103/12*5*$D103*$G103*$H103*$K103*CJ$9)+(CI103/12*4*$E103*$G103*$I103*$K103*CJ$10)+(CI103/12*3*$F103*$G103*$I103*$K103*CJ$10)</f>
        <v>0</v>
      </c>
      <c r="CK103" s="39"/>
      <c r="CL103" s="39">
        <f t="shared" ref="CL103:CL109" si="722">(CK103/12*5*$D103*$G103*$H103*$K103*CL$9)+(CK103/12*4*$E103*$G103*$I103*$K103*CL$10)+(CK103/12*3*$F103*$G103*$I103*$K103*CL$10)</f>
        <v>0</v>
      </c>
      <c r="CM103" s="39">
        <v>2</v>
      </c>
      <c r="CN103" s="39">
        <f t="shared" ref="CN103:CN109" si="723">(CM103/12*5*$D103*$G103*$H103*$L103*CN$9)+(CM103/12*4*$E103*$G103*$I103*$L103*CN$10)+(CM103/12*3*$F103*$G103*$I103*$L103*CN$10)</f>
        <v>62769.231867999988</v>
      </c>
      <c r="CO103" s="39"/>
      <c r="CP103" s="39">
        <f t="shared" ref="CP103:CP109" si="724">(CO103/12*5*$D103*$G103*$H103*$L103*CP$9)+(CO103/12*4*$E103*$G103*$I103*$L103*CP$10)+(CO103/12*3*$F103*$G103*$I103*$L103*CP$10)</f>
        <v>0</v>
      </c>
      <c r="CQ103" s="44"/>
      <c r="CR103" s="39">
        <f t="shared" ref="CR103:CR109" si="725">(CQ103/12*5*$D103*$G103*$H103*$K103*CR$9)+(CQ103/12*4*$E103*$G103*$I103*$K103*CR$10)+(CQ103/12*3*$F103*$G103*$I103*$K103*CR$10)</f>
        <v>0</v>
      </c>
      <c r="CS103" s="39"/>
      <c r="CT103" s="39">
        <f t="shared" ref="CT103:CT109" si="726">(CS103/12*5*$D103*$G103*$H103*$L103*CT$9)+(CS103/12*4*$E103*$G103*$I103*$L103*CT$10)+(CS103/12*3*$F103*$G103*$I103*$L103*CT$10)</f>
        <v>0</v>
      </c>
      <c r="CU103" s="39"/>
      <c r="CV103" s="39">
        <f t="shared" ref="CV103:CV109" si="727">(CU103/12*5*$D103*$G103*$H103*$L103*CV$9)+(CU103/12*4*$E103*$G103*$I103*$L103*CV$10)+(CU103/12*3*$F103*$G103*$I103*$L103*CV$10)</f>
        <v>0</v>
      </c>
      <c r="CW103" s="39"/>
      <c r="CX103" s="39">
        <f t="shared" ref="CX103:CX109" si="728">(CW103/12*5*$D103*$G103*$H103*$L103*CX$9)+(CW103/12*4*$E103*$G103*$I103*$L103*CX$10)+(CW103/12*3*$F103*$G103*$I103*$L103*CX$10)</f>
        <v>0</v>
      </c>
      <c r="CY103" s="39"/>
      <c r="CZ103" s="39">
        <f t="shared" ref="CZ103:CZ109" si="729">(CY103/12*5*$D103*$G103*$H103*$L103*CZ$9)+(CY103/12*4*$E103*$G103*$I103*$L103*CZ$10)+(CY103/12*3*$F103*$G103*$I103*$L103*CZ$10)</f>
        <v>0</v>
      </c>
      <c r="DA103" s="39"/>
      <c r="DB103" s="39">
        <f t="shared" ref="DB103:DB109" si="730">(DA103/12*5*$D103*$G103*$H103*$L103*DB$9)+(DA103/12*4*$E103*$G103*$I103*$L103*DB$10)+(DA103/12*3*$F103*$G103*$I103*$L103*DB$10)</f>
        <v>0</v>
      </c>
      <c r="DC103" s="39"/>
      <c r="DD103" s="39">
        <f t="shared" ref="DD103:DD109" si="731">(DC103/12*5*$D103*$G103*$H103*$K103*DD$9)+(DC103/12*4*$E103*$G103*$I103*$K103*DD$10)+(DC103/12*3*$F103*$G103*$I103*$K103*DD$10)</f>
        <v>0</v>
      </c>
      <c r="DE103" s="39"/>
      <c r="DF103" s="39">
        <f t="shared" ref="DF103:DF109" si="732">(DE103/12*5*$D103*$G103*$H103*$K103*DF$9)+(DE103/12*4*$E103*$G103*$I103*$K103*DF$10)+(DE103/12*3*$F103*$G103*$I103*$K103*DF$10)</f>
        <v>0</v>
      </c>
      <c r="DG103" s="39"/>
      <c r="DH103" s="39">
        <f t="shared" ref="DH103:DH109" si="733">(DG103/12*5*$D103*$G103*$H103*$L103*DH$9)+(DG103/12*4*$E103*$G103*$I103*$L103*DH$10)+(DG103/12*3*$F103*$G103*$I103*$L103*DH$10)</f>
        <v>0</v>
      </c>
      <c r="DI103" s="39"/>
      <c r="DJ103" s="39">
        <f t="shared" ref="DJ103:DJ109" si="734">(DI103/12*5*$D103*$G103*$H103*$L103*DJ$9)+(DI103/12*4*$E103*$G103*$I103*$L103*DJ$10)+(DI103/12*3*$F103*$G103*$I103*$L103*DJ$10)</f>
        <v>0</v>
      </c>
      <c r="DK103" s="39"/>
      <c r="DL103" s="39">
        <f t="shared" ref="DL103:DL109" si="735">(DK103/12*5*$D103*$G103*$H103*$M103*DL$9)+(DK103/12*4*$E103*$G103*$I103*$M103*DL$10)+(DK103/12*3*$F103*$G103*$I103*$M103*DL$10)</f>
        <v>0</v>
      </c>
      <c r="DM103" s="39"/>
      <c r="DN103" s="39">
        <f t="shared" si="292"/>
        <v>0</v>
      </c>
      <c r="DO103" s="39"/>
      <c r="DP103" s="39">
        <f t="shared" si="565"/>
        <v>0</v>
      </c>
      <c r="DQ103" s="39">
        <f t="shared" ref="DQ103:DQ118" si="736">SUM(O103,Q103,S103,U103,W103,Y103,AA103,AC103,AE103,AG103,AI103,AK103,AM103,AO103,AQ103,AS103,AU103,AW103,AY103,BA103,BC103,BE103,BG103,BI103,BK103,BM103,BO103,BQ103,BS103,BU103,BW103,BY103,CA103,CC103,CE103,CG103,CI103,CK103,CM103,CO103,CQ103,CS103,CU103,CW103,CY103,DA103,DC103,DE103,DG103,DI103,DK103,DM103,DO103)</f>
        <v>71</v>
      </c>
      <c r="DR103" s="39">
        <f t="shared" ref="DR103:DR118" si="737">SUM(P103,R103,T103,V103,X103,Z103,AB103,AD103,AF103,AH103,AJ103,AL103,AN103,AP103,AR103,AT103,AV103,AX103,AZ103,BB103,BD103,BF103,BH103,BJ103,BL103,BN103,BP103,BR103,BT103,BV103,BX103,BZ103,CB103,CD103,CF103,CH103,CJ103,CL103,CN103,CP103,CR103,CT103,CV103,CX103,CZ103,DB103,DD103,DF103,DH103,DJ103,DL103,DN103,DP103)</f>
        <v>2114590.8825136665</v>
      </c>
    </row>
    <row r="104" spans="1:122" ht="15.75" customHeight="1" x14ac:dyDescent="0.25">
      <c r="A104" s="46"/>
      <c r="B104" s="47">
        <v>78</v>
      </c>
      <c r="C104" s="33" t="s">
        <v>235</v>
      </c>
      <c r="D104" s="34">
        <f t="shared" si="568"/>
        <v>19063</v>
      </c>
      <c r="E104" s="35">
        <v>18530</v>
      </c>
      <c r="F104" s="35">
        <v>18715</v>
      </c>
      <c r="G104" s="48">
        <v>1.55</v>
      </c>
      <c r="H104" s="37">
        <v>1</v>
      </c>
      <c r="I104" s="37">
        <v>1</v>
      </c>
      <c r="J104" s="38"/>
      <c r="K104" s="34">
        <v>1.4</v>
      </c>
      <c r="L104" s="34">
        <v>1.68</v>
      </c>
      <c r="M104" s="34">
        <v>2.23</v>
      </c>
      <c r="N104" s="34">
        <v>2.57</v>
      </c>
      <c r="O104" s="39">
        <v>0</v>
      </c>
      <c r="P104" s="39">
        <f t="shared" si="685"/>
        <v>0</v>
      </c>
      <c r="Q104" s="39">
        <v>2</v>
      </c>
      <c r="R104" s="39">
        <f t="shared" si="686"/>
        <v>86640.740083333338</v>
      </c>
      <c r="S104" s="39"/>
      <c r="T104" s="39">
        <f t="shared" si="687"/>
        <v>0</v>
      </c>
      <c r="U104" s="39"/>
      <c r="V104" s="39">
        <f t="shared" si="688"/>
        <v>0</v>
      </c>
      <c r="W104" s="39"/>
      <c r="X104" s="39">
        <f t="shared" si="689"/>
        <v>0</v>
      </c>
      <c r="Y104" s="39">
        <v>0</v>
      </c>
      <c r="Z104" s="39">
        <f t="shared" si="690"/>
        <v>0</v>
      </c>
      <c r="AA104" s="39"/>
      <c r="AB104" s="39">
        <f t="shared" si="691"/>
        <v>0</v>
      </c>
      <c r="AC104" s="39"/>
      <c r="AD104" s="39">
        <f t="shared" si="692"/>
        <v>0</v>
      </c>
      <c r="AE104" s="39">
        <v>0</v>
      </c>
      <c r="AF104" s="39">
        <f t="shared" si="693"/>
        <v>0</v>
      </c>
      <c r="AG104" s="39">
        <v>32</v>
      </c>
      <c r="AH104" s="39">
        <f t="shared" si="694"/>
        <v>1386251.8413333334</v>
      </c>
      <c r="AI104" s="39"/>
      <c r="AJ104" s="39">
        <f t="shared" si="695"/>
        <v>0</v>
      </c>
      <c r="AK104" s="39"/>
      <c r="AL104" s="39">
        <f t="shared" si="696"/>
        <v>0</v>
      </c>
      <c r="AM104" s="42">
        <v>0</v>
      </c>
      <c r="AN104" s="39">
        <f t="shared" si="697"/>
        <v>0</v>
      </c>
      <c r="AO104" s="43">
        <v>27</v>
      </c>
      <c r="AP104" s="39">
        <f t="shared" si="698"/>
        <v>1351978.6631399998</v>
      </c>
      <c r="AQ104" s="39"/>
      <c r="AR104" s="39">
        <f t="shared" si="699"/>
        <v>0</v>
      </c>
      <c r="AS104" s="39"/>
      <c r="AT104" s="39">
        <f t="shared" si="700"/>
        <v>0</v>
      </c>
      <c r="AU104" s="39"/>
      <c r="AV104" s="39">
        <f t="shared" si="701"/>
        <v>0</v>
      </c>
      <c r="AW104" s="39"/>
      <c r="AX104" s="39">
        <f t="shared" si="702"/>
        <v>0</v>
      </c>
      <c r="AY104" s="39"/>
      <c r="AZ104" s="39">
        <f t="shared" si="703"/>
        <v>0</v>
      </c>
      <c r="BA104" s="39"/>
      <c r="BB104" s="39">
        <f t="shared" si="704"/>
        <v>0</v>
      </c>
      <c r="BC104" s="39"/>
      <c r="BD104" s="39">
        <f t="shared" si="705"/>
        <v>0</v>
      </c>
      <c r="BE104" s="39"/>
      <c r="BF104" s="39">
        <f t="shared" si="706"/>
        <v>0</v>
      </c>
      <c r="BG104" s="39"/>
      <c r="BH104" s="39">
        <f t="shared" si="707"/>
        <v>0</v>
      </c>
      <c r="BI104" s="39"/>
      <c r="BJ104" s="39">
        <f t="shared" si="708"/>
        <v>0</v>
      </c>
      <c r="BK104" s="39">
        <v>3</v>
      </c>
      <c r="BL104" s="39">
        <f t="shared" si="709"/>
        <v>130840.15271249998</v>
      </c>
      <c r="BM104" s="39"/>
      <c r="BN104" s="39">
        <f t="shared" si="710"/>
        <v>0</v>
      </c>
      <c r="BO104" s="49"/>
      <c r="BP104" s="39">
        <f t="shared" si="711"/>
        <v>0</v>
      </c>
      <c r="BQ104" s="39"/>
      <c r="BR104" s="39">
        <f t="shared" si="712"/>
        <v>0</v>
      </c>
      <c r="BS104" s="39"/>
      <c r="BT104" s="39">
        <f t="shared" si="713"/>
        <v>0</v>
      </c>
      <c r="BU104" s="39"/>
      <c r="BV104" s="39">
        <f t="shared" si="714"/>
        <v>0</v>
      </c>
      <c r="BW104" s="39"/>
      <c r="BX104" s="39">
        <f t="shared" si="715"/>
        <v>0</v>
      </c>
      <c r="BY104" s="39"/>
      <c r="BZ104" s="39">
        <f t="shared" si="716"/>
        <v>0</v>
      </c>
      <c r="CA104" s="39"/>
      <c r="CB104" s="39">
        <f t="shared" si="717"/>
        <v>0</v>
      </c>
      <c r="CC104" s="39"/>
      <c r="CD104" s="39">
        <f t="shared" si="718"/>
        <v>0</v>
      </c>
      <c r="CE104" s="39"/>
      <c r="CF104" s="39">
        <f t="shared" si="719"/>
        <v>0</v>
      </c>
      <c r="CG104" s="39"/>
      <c r="CH104" s="39">
        <f t="shared" si="720"/>
        <v>0</v>
      </c>
      <c r="CI104" s="39"/>
      <c r="CJ104" s="39">
        <f t="shared" si="721"/>
        <v>0</v>
      </c>
      <c r="CK104" s="39"/>
      <c r="CL104" s="39">
        <f t="shared" si="722"/>
        <v>0</v>
      </c>
      <c r="CM104" s="39"/>
      <c r="CN104" s="39">
        <f t="shared" si="723"/>
        <v>0</v>
      </c>
      <c r="CO104" s="39"/>
      <c r="CP104" s="39">
        <f t="shared" si="724"/>
        <v>0</v>
      </c>
      <c r="CQ104" s="44"/>
      <c r="CR104" s="39">
        <f t="shared" si="725"/>
        <v>0</v>
      </c>
      <c r="CS104" s="39"/>
      <c r="CT104" s="39">
        <f t="shared" si="726"/>
        <v>0</v>
      </c>
      <c r="CU104" s="39"/>
      <c r="CV104" s="39">
        <f t="shared" si="727"/>
        <v>0</v>
      </c>
      <c r="CW104" s="39"/>
      <c r="CX104" s="39">
        <f t="shared" si="728"/>
        <v>0</v>
      </c>
      <c r="CY104" s="39">
        <v>2</v>
      </c>
      <c r="CZ104" s="39">
        <f t="shared" si="729"/>
        <v>111550.05651999997</v>
      </c>
      <c r="DA104" s="39"/>
      <c r="DB104" s="39">
        <f t="shared" si="730"/>
        <v>0</v>
      </c>
      <c r="DC104" s="39"/>
      <c r="DD104" s="39">
        <f t="shared" si="731"/>
        <v>0</v>
      </c>
      <c r="DE104" s="39"/>
      <c r="DF104" s="39">
        <f t="shared" si="732"/>
        <v>0</v>
      </c>
      <c r="DG104" s="39"/>
      <c r="DH104" s="39">
        <f t="shared" si="733"/>
        <v>0</v>
      </c>
      <c r="DI104" s="39"/>
      <c r="DJ104" s="39">
        <f t="shared" si="734"/>
        <v>0</v>
      </c>
      <c r="DK104" s="39"/>
      <c r="DL104" s="39">
        <f t="shared" si="735"/>
        <v>0</v>
      </c>
      <c r="DM104" s="39"/>
      <c r="DN104" s="39">
        <f t="shared" si="292"/>
        <v>0</v>
      </c>
      <c r="DO104" s="39"/>
      <c r="DP104" s="39">
        <f t="shared" si="565"/>
        <v>0</v>
      </c>
      <c r="DQ104" s="39">
        <f t="shared" si="736"/>
        <v>66</v>
      </c>
      <c r="DR104" s="39">
        <f t="shared" si="737"/>
        <v>3067261.4537891666</v>
      </c>
    </row>
    <row r="105" spans="1:122" ht="15.75" customHeight="1" x14ac:dyDescent="0.25">
      <c r="A105" s="46"/>
      <c r="B105" s="47">
        <v>79</v>
      </c>
      <c r="C105" s="33" t="s">
        <v>236</v>
      </c>
      <c r="D105" s="34">
        <f t="shared" si="568"/>
        <v>19063</v>
      </c>
      <c r="E105" s="35">
        <v>18530</v>
      </c>
      <c r="F105" s="35">
        <v>18715</v>
      </c>
      <c r="G105" s="48">
        <v>0.84</v>
      </c>
      <c r="H105" s="37">
        <v>1</v>
      </c>
      <c r="I105" s="37">
        <v>1</v>
      </c>
      <c r="J105" s="38"/>
      <c r="K105" s="34">
        <v>1.4</v>
      </c>
      <c r="L105" s="34">
        <v>1.68</v>
      </c>
      <c r="M105" s="34">
        <v>2.23</v>
      </c>
      <c r="N105" s="34">
        <v>2.57</v>
      </c>
      <c r="O105" s="39">
        <v>41</v>
      </c>
      <c r="P105" s="39">
        <f t="shared" si="685"/>
        <v>962550.67369999993</v>
      </c>
      <c r="Q105" s="39">
        <v>13</v>
      </c>
      <c r="R105" s="39">
        <f t="shared" si="686"/>
        <v>305198.99409999995</v>
      </c>
      <c r="S105" s="39">
        <v>0</v>
      </c>
      <c r="T105" s="39">
        <f t="shared" si="687"/>
        <v>0</v>
      </c>
      <c r="U105" s="39"/>
      <c r="V105" s="39">
        <f t="shared" si="688"/>
        <v>0</v>
      </c>
      <c r="W105" s="39">
        <v>0</v>
      </c>
      <c r="X105" s="39">
        <f t="shared" si="689"/>
        <v>0</v>
      </c>
      <c r="Y105" s="39">
        <v>42</v>
      </c>
      <c r="Z105" s="39">
        <f t="shared" si="690"/>
        <v>986027.51939999987</v>
      </c>
      <c r="AA105" s="39">
        <v>0</v>
      </c>
      <c r="AB105" s="39">
        <f t="shared" si="691"/>
        <v>0</v>
      </c>
      <c r="AC105" s="39">
        <v>0</v>
      </c>
      <c r="AD105" s="39">
        <f t="shared" si="692"/>
        <v>0</v>
      </c>
      <c r="AE105" s="39">
        <v>0</v>
      </c>
      <c r="AF105" s="39">
        <f t="shared" si="693"/>
        <v>0</v>
      </c>
      <c r="AG105" s="39">
        <v>4</v>
      </c>
      <c r="AH105" s="39">
        <f t="shared" si="694"/>
        <v>93907.382799999992</v>
      </c>
      <c r="AI105" s="39">
        <v>3</v>
      </c>
      <c r="AJ105" s="39">
        <f t="shared" si="695"/>
        <v>59968.694099999993</v>
      </c>
      <c r="AK105" s="39"/>
      <c r="AL105" s="39">
        <f t="shared" si="696"/>
        <v>0</v>
      </c>
      <c r="AM105" s="42">
        <v>0</v>
      </c>
      <c r="AN105" s="39">
        <f t="shared" si="697"/>
        <v>0</v>
      </c>
      <c r="AO105" s="43">
        <v>8</v>
      </c>
      <c r="AP105" s="39">
        <f t="shared" si="698"/>
        <v>217091.914368</v>
      </c>
      <c r="AQ105" s="39">
        <v>33</v>
      </c>
      <c r="AR105" s="39">
        <f t="shared" si="699"/>
        <v>791586.76211999997</v>
      </c>
      <c r="AS105" s="39">
        <v>3</v>
      </c>
      <c r="AT105" s="39">
        <f t="shared" si="700"/>
        <v>81409.467887999985</v>
      </c>
      <c r="AU105" s="39">
        <v>0</v>
      </c>
      <c r="AV105" s="39">
        <f t="shared" si="701"/>
        <v>0</v>
      </c>
      <c r="AW105" s="39"/>
      <c r="AX105" s="39">
        <f t="shared" si="702"/>
        <v>0</v>
      </c>
      <c r="AY105" s="39"/>
      <c r="AZ105" s="39">
        <f t="shared" si="703"/>
        <v>0</v>
      </c>
      <c r="BA105" s="39">
        <v>5</v>
      </c>
      <c r="BB105" s="39">
        <f t="shared" si="704"/>
        <v>131977.83480000001</v>
      </c>
      <c r="BC105" s="39">
        <v>0</v>
      </c>
      <c r="BD105" s="39">
        <f t="shared" si="705"/>
        <v>0</v>
      </c>
      <c r="BE105" s="39">
        <v>0</v>
      </c>
      <c r="BF105" s="39">
        <f t="shared" si="706"/>
        <v>0</v>
      </c>
      <c r="BG105" s="39">
        <v>0</v>
      </c>
      <c r="BH105" s="39">
        <f t="shared" si="707"/>
        <v>0</v>
      </c>
      <c r="BI105" s="39">
        <v>0</v>
      </c>
      <c r="BJ105" s="39">
        <f t="shared" si="708"/>
        <v>0</v>
      </c>
      <c r="BK105" s="39">
        <v>3</v>
      </c>
      <c r="BL105" s="39">
        <f t="shared" si="709"/>
        <v>70906.921470000001</v>
      </c>
      <c r="BM105" s="39">
        <v>0</v>
      </c>
      <c r="BN105" s="39">
        <f t="shared" si="710"/>
        <v>0</v>
      </c>
      <c r="BO105" s="49"/>
      <c r="BP105" s="39">
        <f t="shared" si="711"/>
        <v>0</v>
      </c>
      <c r="BQ105" s="39"/>
      <c r="BR105" s="39">
        <f t="shared" si="712"/>
        <v>0</v>
      </c>
      <c r="BS105" s="39"/>
      <c r="BT105" s="39">
        <f t="shared" si="713"/>
        <v>0</v>
      </c>
      <c r="BU105" s="39">
        <v>3</v>
      </c>
      <c r="BV105" s="39">
        <f t="shared" si="714"/>
        <v>50005.672079999997</v>
      </c>
      <c r="BW105" s="39">
        <v>0</v>
      </c>
      <c r="BX105" s="39">
        <f t="shared" si="715"/>
        <v>0</v>
      </c>
      <c r="BY105" s="39"/>
      <c r="BZ105" s="39">
        <f t="shared" si="716"/>
        <v>0</v>
      </c>
      <c r="CA105" s="39">
        <v>0</v>
      </c>
      <c r="CB105" s="39">
        <f t="shared" si="717"/>
        <v>0</v>
      </c>
      <c r="CC105" s="39"/>
      <c r="CD105" s="39">
        <f t="shared" si="718"/>
        <v>0</v>
      </c>
      <c r="CE105" s="39">
        <v>0</v>
      </c>
      <c r="CF105" s="39">
        <f t="shared" si="719"/>
        <v>0</v>
      </c>
      <c r="CG105" s="39"/>
      <c r="CH105" s="39">
        <f t="shared" si="720"/>
        <v>0</v>
      </c>
      <c r="CI105" s="39"/>
      <c r="CJ105" s="39">
        <f t="shared" si="721"/>
        <v>0</v>
      </c>
      <c r="CK105" s="39"/>
      <c r="CL105" s="39">
        <f t="shared" si="722"/>
        <v>0</v>
      </c>
      <c r="CM105" s="39">
        <v>9</v>
      </c>
      <c r="CN105" s="39">
        <f t="shared" si="723"/>
        <v>242109.89434799997</v>
      </c>
      <c r="CO105" s="39">
        <v>3</v>
      </c>
      <c r="CP105" s="39">
        <f t="shared" si="724"/>
        <v>92777.751107999997</v>
      </c>
      <c r="CQ105" s="44"/>
      <c r="CR105" s="39">
        <f t="shared" si="725"/>
        <v>0</v>
      </c>
      <c r="CS105" s="39">
        <v>5</v>
      </c>
      <c r="CT105" s="39">
        <f t="shared" si="726"/>
        <v>151132.33464000002</v>
      </c>
      <c r="CU105" s="39"/>
      <c r="CV105" s="39">
        <f t="shared" si="727"/>
        <v>0</v>
      </c>
      <c r="CW105" s="39"/>
      <c r="CX105" s="39">
        <f t="shared" si="728"/>
        <v>0</v>
      </c>
      <c r="CY105" s="39">
        <v>9</v>
      </c>
      <c r="CZ105" s="39">
        <f t="shared" si="729"/>
        <v>272038.20235199999</v>
      </c>
      <c r="DA105" s="39">
        <v>9</v>
      </c>
      <c r="DB105" s="39">
        <f t="shared" si="730"/>
        <v>272542.60933199996</v>
      </c>
      <c r="DC105" s="39">
        <v>4</v>
      </c>
      <c r="DD105" s="39">
        <f t="shared" si="731"/>
        <v>99922.916799999992</v>
      </c>
      <c r="DE105" s="39"/>
      <c r="DF105" s="39">
        <f t="shared" si="732"/>
        <v>0</v>
      </c>
      <c r="DG105" s="39"/>
      <c r="DH105" s="39">
        <f t="shared" si="733"/>
        <v>0</v>
      </c>
      <c r="DI105" s="39">
        <v>1</v>
      </c>
      <c r="DJ105" s="39">
        <f t="shared" si="734"/>
        <v>32506.392239999994</v>
      </c>
      <c r="DK105" s="39">
        <v>2</v>
      </c>
      <c r="DL105" s="39">
        <f t="shared" si="735"/>
        <v>88974.89264999998</v>
      </c>
      <c r="DM105" s="39"/>
      <c r="DN105" s="39">
        <f t="shared" si="292"/>
        <v>0</v>
      </c>
      <c r="DO105" s="39"/>
      <c r="DP105" s="39">
        <f t="shared" si="565"/>
        <v>0</v>
      </c>
      <c r="DQ105" s="39">
        <f t="shared" si="736"/>
        <v>200</v>
      </c>
      <c r="DR105" s="39">
        <f t="shared" si="737"/>
        <v>5002636.8302959995</v>
      </c>
    </row>
    <row r="106" spans="1:122" ht="30" customHeight="1" x14ac:dyDescent="0.25">
      <c r="A106" s="46"/>
      <c r="B106" s="47">
        <v>80</v>
      </c>
      <c r="C106" s="33" t="s">
        <v>237</v>
      </c>
      <c r="D106" s="34">
        <f t="shared" si="568"/>
        <v>19063</v>
      </c>
      <c r="E106" s="35">
        <v>18530</v>
      </c>
      <c r="F106" s="35">
        <v>18715</v>
      </c>
      <c r="G106" s="48">
        <v>1.33</v>
      </c>
      <c r="H106" s="37">
        <v>1</v>
      </c>
      <c r="I106" s="37">
        <v>1</v>
      </c>
      <c r="J106" s="38"/>
      <c r="K106" s="34">
        <v>1.4</v>
      </c>
      <c r="L106" s="34">
        <v>1.68</v>
      </c>
      <c r="M106" s="34">
        <v>2.23</v>
      </c>
      <c r="N106" s="34">
        <v>2.57</v>
      </c>
      <c r="O106" s="39">
        <v>263</v>
      </c>
      <c r="P106" s="39">
        <f t="shared" si="685"/>
        <v>9776149.830241669</v>
      </c>
      <c r="Q106" s="39">
        <v>21</v>
      </c>
      <c r="R106" s="39">
        <f t="shared" si="686"/>
        <v>780605.11952499999</v>
      </c>
      <c r="S106" s="39"/>
      <c r="T106" s="39">
        <f t="shared" si="687"/>
        <v>0</v>
      </c>
      <c r="U106" s="39"/>
      <c r="V106" s="39">
        <f t="shared" si="688"/>
        <v>0</v>
      </c>
      <c r="W106" s="39"/>
      <c r="X106" s="39">
        <f t="shared" si="689"/>
        <v>0</v>
      </c>
      <c r="Y106" s="39">
        <v>0</v>
      </c>
      <c r="Z106" s="39">
        <f t="shared" si="690"/>
        <v>0</v>
      </c>
      <c r="AA106" s="39"/>
      <c r="AB106" s="39">
        <f t="shared" si="691"/>
        <v>0</v>
      </c>
      <c r="AC106" s="39"/>
      <c r="AD106" s="39">
        <f t="shared" si="692"/>
        <v>0</v>
      </c>
      <c r="AE106" s="39">
        <v>0</v>
      </c>
      <c r="AF106" s="39">
        <f t="shared" si="693"/>
        <v>0</v>
      </c>
      <c r="AG106" s="39">
        <v>8</v>
      </c>
      <c r="AH106" s="39">
        <f t="shared" si="694"/>
        <v>297373.37886666664</v>
      </c>
      <c r="AI106" s="39"/>
      <c r="AJ106" s="39">
        <f t="shared" si="695"/>
        <v>0</v>
      </c>
      <c r="AK106" s="39"/>
      <c r="AL106" s="39">
        <f t="shared" si="696"/>
        <v>0</v>
      </c>
      <c r="AM106" s="42">
        <v>0</v>
      </c>
      <c r="AN106" s="39">
        <f t="shared" si="697"/>
        <v>0</v>
      </c>
      <c r="AO106" s="43">
        <v>17</v>
      </c>
      <c r="AP106" s="39">
        <f t="shared" si="698"/>
        <v>730423.83688400011</v>
      </c>
      <c r="AQ106" s="39">
        <v>6</v>
      </c>
      <c r="AR106" s="39">
        <f t="shared" si="699"/>
        <v>227881.03758000003</v>
      </c>
      <c r="AS106" s="39">
        <v>12</v>
      </c>
      <c r="AT106" s="39">
        <f t="shared" si="700"/>
        <v>515593.29662400001</v>
      </c>
      <c r="AU106" s="39"/>
      <c r="AV106" s="39">
        <f t="shared" si="701"/>
        <v>0</v>
      </c>
      <c r="AW106" s="39"/>
      <c r="AX106" s="39">
        <f t="shared" si="702"/>
        <v>0</v>
      </c>
      <c r="AY106" s="39"/>
      <c r="AZ106" s="39">
        <f t="shared" si="703"/>
        <v>0</v>
      </c>
      <c r="BA106" s="39"/>
      <c r="BB106" s="39">
        <f t="shared" si="704"/>
        <v>0</v>
      </c>
      <c r="BC106" s="39"/>
      <c r="BD106" s="39">
        <f t="shared" si="705"/>
        <v>0</v>
      </c>
      <c r="BE106" s="39"/>
      <c r="BF106" s="39">
        <f t="shared" si="706"/>
        <v>0</v>
      </c>
      <c r="BG106" s="39"/>
      <c r="BH106" s="39">
        <f t="shared" si="707"/>
        <v>0</v>
      </c>
      <c r="BI106" s="39"/>
      <c r="BJ106" s="39">
        <f t="shared" si="708"/>
        <v>0</v>
      </c>
      <c r="BK106" s="39">
        <v>0</v>
      </c>
      <c r="BL106" s="39">
        <f t="shared" si="709"/>
        <v>0</v>
      </c>
      <c r="BM106" s="39">
        <v>1</v>
      </c>
      <c r="BN106" s="39">
        <f t="shared" si="710"/>
        <v>35805.09004333333</v>
      </c>
      <c r="BO106" s="49"/>
      <c r="BP106" s="39">
        <f t="shared" si="711"/>
        <v>0</v>
      </c>
      <c r="BQ106" s="39"/>
      <c r="BR106" s="39">
        <f t="shared" si="712"/>
        <v>0</v>
      </c>
      <c r="BS106" s="39">
        <v>3</v>
      </c>
      <c r="BT106" s="39">
        <f t="shared" si="713"/>
        <v>95556.815900000001</v>
      </c>
      <c r="BU106" s="39"/>
      <c r="BV106" s="39">
        <f t="shared" si="714"/>
        <v>0</v>
      </c>
      <c r="BW106" s="39"/>
      <c r="BX106" s="39">
        <f t="shared" si="715"/>
        <v>0</v>
      </c>
      <c r="BY106" s="39"/>
      <c r="BZ106" s="39">
        <f t="shared" si="716"/>
        <v>0</v>
      </c>
      <c r="CA106" s="39"/>
      <c r="CB106" s="39">
        <f t="shared" si="717"/>
        <v>0</v>
      </c>
      <c r="CC106" s="39">
        <v>6</v>
      </c>
      <c r="CD106" s="39">
        <f t="shared" si="718"/>
        <v>229336.35816000003</v>
      </c>
      <c r="CE106" s="39"/>
      <c r="CF106" s="39">
        <f t="shared" si="719"/>
        <v>0</v>
      </c>
      <c r="CG106" s="39"/>
      <c r="CH106" s="39">
        <f t="shared" si="720"/>
        <v>0</v>
      </c>
      <c r="CI106" s="39"/>
      <c r="CJ106" s="39">
        <f t="shared" si="721"/>
        <v>0</v>
      </c>
      <c r="CK106" s="39"/>
      <c r="CL106" s="39">
        <f t="shared" si="722"/>
        <v>0</v>
      </c>
      <c r="CM106" s="39">
        <v>3</v>
      </c>
      <c r="CN106" s="39">
        <f t="shared" si="723"/>
        <v>127780.22201700001</v>
      </c>
      <c r="CO106" s="39"/>
      <c r="CP106" s="39">
        <f t="shared" si="724"/>
        <v>0</v>
      </c>
      <c r="CQ106" s="44">
        <v>2</v>
      </c>
      <c r="CR106" s="39">
        <f t="shared" si="725"/>
        <v>79105.642466666657</v>
      </c>
      <c r="CS106" s="39"/>
      <c r="CT106" s="39">
        <f t="shared" si="726"/>
        <v>0</v>
      </c>
      <c r="CU106" s="39"/>
      <c r="CV106" s="39">
        <f t="shared" si="727"/>
        <v>0</v>
      </c>
      <c r="CW106" s="39">
        <v>3</v>
      </c>
      <c r="CX106" s="39">
        <f t="shared" si="728"/>
        <v>143841.932703</v>
      </c>
      <c r="CY106" s="39"/>
      <c r="CZ106" s="39">
        <f t="shared" si="729"/>
        <v>0</v>
      </c>
      <c r="DA106" s="39">
        <v>4</v>
      </c>
      <c r="DB106" s="39">
        <f t="shared" si="730"/>
        <v>191789.24360400002</v>
      </c>
      <c r="DC106" s="39"/>
      <c r="DD106" s="39">
        <f t="shared" si="731"/>
        <v>0</v>
      </c>
      <c r="DE106" s="39"/>
      <c r="DF106" s="39">
        <f t="shared" si="732"/>
        <v>0</v>
      </c>
      <c r="DG106" s="39"/>
      <c r="DH106" s="39">
        <f t="shared" si="733"/>
        <v>0</v>
      </c>
      <c r="DI106" s="39">
        <v>4</v>
      </c>
      <c r="DJ106" s="39">
        <f t="shared" si="734"/>
        <v>205873.81752000001</v>
      </c>
      <c r="DK106" s="39"/>
      <c r="DL106" s="39">
        <f t="shared" si="735"/>
        <v>0</v>
      </c>
      <c r="DM106" s="39">
        <v>5</v>
      </c>
      <c r="DN106" s="39">
        <f t="shared" si="292"/>
        <v>380685.68913958332</v>
      </c>
      <c r="DO106" s="39"/>
      <c r="DP106" s="39">
        <f t="shared" si="565"/>
        <v>0</v>
      </c>
      <c r="DQ106" s="39">
        <f t="shared" si="736"/>
        <v>358</v>
      </c>
      <c r="DR106" s="39">
        <f t="shared" si="737"/>
        <v>13817801.311274918</v>
      </c>
    </row>
    <row r="107" spans="1:122" x14ac:dyDescent="0.25">
      <c r="A107" s="46"/>
      <c r="B107" s="47">
        <v>81</v>
      </c>
      <c r="C107" s="33" t="s">
        <v>238</v>
      </c>
      <c r="D107" s="34">
        <f t="shared" si="568"/>
        <v>19063</v>
      </c>
      <c r="E107" s="35">
        <v>18530</v>
      </c>
      <c r="F107" s="35">
        <v>18715</v>
      </c>
      <c r="G107" s="48">
        <v>0.96</v>
      </c>
      <c r="H107" s="37">
        <v>1</v>
      </c>
      <c r="I107" s="66">
        <v>0.9</v>
      </c>
      <c r="J107" s="66"/>
      <c r="K107" s="34">
        <v>1.4</v>
      </c>
      <c r="L107" s="34">
        <v>1.68</v>
      </c>
      <c r="M107" s="34">
        <v>2.23</v>
      </c>
      <c r="N107" s="34">
        <v>2.57</v>
      </c>
      <c r="O107" s="39">
        <v>29</v>
      </c>
      <c r="P107" s="39">
        <f t="shared" si="685"/>
        <v>731548.66399999999</v>
      </c>
      <c r="Q107" s="39">
        <v>252</v>
      </c>
      <c r="R107" s="39">
        <f t="shared" si="686"/>
        <v>6356905.6319999993</v>
      </c>
      <c r="S107" s="39">
        <v>0</v>
      </c>
      <c r="T107" s="39">
        <f t="shared" si="687"/>
        <v>0</v>
      </c>
      <c r="U107" s="39"/>
      <c r="V107" s="39">
        <f t="shared" si="688"/>
        <v>0</v>
      </c>
      <c r="W107" s="39">
        <v>0</v>
      </c>
      <c r="X107" s="39">
        <f t="shared" si="689"/>
        <v>0</v>
      </c>
      <c r="Y107" s="39">
        <v>39</v>
      </c>
      <c r="Z107" s="39">
        <f t="shared" si="690"/>
        <v>983806.82400000002</v>
      </c>
      <c r="AA107" s="39">
        <v>0</v>
      </c>
      <c r="AB107" s="39">
        <f t="shared" si="691"/>
        <v>0</v>
      </c>
      <c r="AC107" s="39">
        <v>0</v>
      </c>
      <c r="AD107" s="39">
        <f t="shared" si="692"/>
        <v>0</v>
      </c>
      <c r="AE107" s="39">
        <v>0</v>
      </c>
      <c r="AF107" s="39">
        <f t="shared" si="693"/>
        <v>0</v>
      </c>
      <c r="AG107" s="39">
        <v>56</v>
      </c>
      <c r="AH107" s="39">
        <f t="shared" si="694"/>
        <v>1412645.696</v>
      </c>
      <c r="AI107" s="39"/>
      <c r="AJ107" s="39">
        <f t="shared" si="695"/>
        <v>0</v>
      </c>
      <c r="AK107" s="39"/>
      <c r="AL107" s="39">
        <f t="shared" si="696"/>
        <v>0</v>
      </c>
      <c r="AM107" s="42">
        <v>0</v>
      </c>
      <c r="AN107" s="39">
        <f t="shared" si="697"/>
        <v>0</v>
      </c>
      <c r="AO107" s="43">
        <v>79</v>
      </c>
      <c r="AP107" s="39">
        <f t="shared" si="698"/>
        <v>2307854.4682367998</v>
      </c>
      <c r="AQ107" s="39">
        <v>24</v>
      </c>
      <c r="AR107" s="39">
        <f t="shared" si="699"/>
        <v>620125.79327999998</v>
      </c>
      <c r="AS107" s="39">
        <v>9</v>
      </c>
      <c r="AT107" s="39">
        <f t="shared" si="700"/>
        <v>262920.12929279997</v>
      </c>
      <c r="AU107" s="39">
        <v>0</v>
      </c>
      <c r="AV107" s="39">
        <f t="shared" si="701"/>
        <v>0</v>
      </c>
      <c r="AW107" s="39"/>
      <c r="AX107" s="39">
        <f t="shared" si="702"/>
        <v>0</v>
      </c>
      <c r="AY107" s="39"/>
      <c r="AZ107" s="39">
        <f t="shared" si="703"/>
        <v>0</v>
      </c>
      <c r="BA107" s="39">
        <v>3</v>
      </c>
      <c r="BB107" s="39">
        <f t="shared" si="704"/>
        <v>85273.063343999995</v>
      </c>
      <c r="BC107" s="39">
        <v>0</v>
      </c>
      <c r="BD107" s="39">
        <f t="shared" si="705"/>
        <v>0</v>
      </c>
      <c r="BE107" s="39">
        <v>0</v>
      </c>
      <c r="BF107" s="39">
        <f t="shared" si="706"/>
        <v>0</v>
      </c>
      <c r="BG107" s="39">
        <v>0</v>
      </c>
      <c r="BH107" s="39">
        <f t="shared" si="707"/>
        <v>0</v>
      </c>
      <c r="BI107" s="39">
        <v>0</v>
      </c>
      <c r="BJ107" s="39">
        <f t="shared" si="708"/>
        <v>0</v>
      </c>
      <c r="BK107" s="39">
        <v>3</v>
      </c>
      <c r="BL107" s="39">
        <f t="shared" si="709"/>
        <v>76221.887279999995</v>
      </c>
      <c r="BM107" s="39">
        <v>0</v>
      </c>
      <c r="BN107" s="39">
        <f t="shared" si="710"/>
        <v>0</v>
      </c>
      <c r="BO107" s="49">
        <v>0</v>
      </c>
      <c r="BP107" s="39">
        <f t="shared" si="711"/>
        <v>0</v>
      </c>
      <c r="BQ107" s="39">
        <v>14</v>
      </c>
      <c r="BR107" s="39">
        <f t="shared" si="712"/>
        <v>451932.95212799998</v>
      </c>
      <c r="BS107" s="39">
        <v>0</v>
      </c>
      <c r="BT107" s="39">
        <f t="shared" si="713"/>
        <v>0</v>
      </c>
      <c r="BU107" s="39"/>
      <c r="BV107" s="39">
        <f t="shared" si="714"/>
        <v>0</v>
      </c>
      <c r="BW107" s="39">
        <v>0</v>
      </c>
      <c r="BX107" s="39">
        <f t="shared" si="715"/>
        <v>0</v>
      </c>
      <c r="BY107" s="39"/>
      <c r="BZ107" s="39">
        <f t="shared" si="716"/>
        <v>0</v>
      </c>
      <c r="CA107" s="39">
        <v>0</v>
      </c>
      <c r="CB107" s="39">
        <f t="shared" si="717"/>
        <v>0</v>
      </c>
      <c r="CC107" s="39">
        <v>4</v>
      </c>
      <c r="CD107" s="39">
        <f t="shared" si="718"/>
        <v>103984.57305599999</v>
      </c>
      <c r="CE107" s="39">
        <v>0</v>
      </c>
      <c r="CF107" s="39">
        <f t="shared" si="719"/>
        <v>0</v>
      </c>
      <c r="CG107" s="39"/>
      <c r="CH107" s="39">
        <f t="shared" si="720"/>
        <v>0</v>
      </c>
      <c r="CI107" s="39"/>
      <c r="CJ107" s="39">
        <f t="shared" si="721"/>
        <v>0</v>
      </c>
      <c r="CK107" s="39">
        <v>19</v>
      </c>
      <c r="CL107" s="39">
        <f t="shared" si="722"/>
        <v>450052.27875999996</v>
      </c>
      <c r="CM107" s="39">
        <v>30</v>
      </c>
      <c r="CN107" s="39">
        <f t="shared" si="723"/>
        <v>868329.91929599992</v>
      </c>
      <c r="CO107" s="39">
        <v>5</v>
      </c>
      <c r="CP107" s="39">
        <f t="shared" si="724"/>
        <v>166214.95632</v>
      </c>
      <c r="CQ107" s="44"/>
      <c r="CR107" s="39">
        <f t="shared" si="725"/>
        <v>0</v>
      </c>
      <c r="CS107" s="39">
        <v>3</v>
      </c>
      <c r="CT107" s="39">
        <f t="shared" si="726"/>
        <v>97551.455097600003</v>
      </c>
      <c r="CU107" s="39"/>
      <c r="CV107" s="39">
        <f t="shared" si="727"/>
        <v>0</v>
      </c>
      <c r="CW107" s="39">
        <v>9</v>
      </c>
      <c r="CX107" s="39">
        <f t="shared" si="728"/>
        <v>293230.83041280002</v>
      </c>
      <c r="CY107" s="39">
        <v>7</v>
      </c>
      <c r="CZ107" s="39">
        <f t="shared" si="729"/>
        <v>227620.06189440002</v>
      </c>
      <c r="DA107" s="39">
        <v>40</v>
      </c>
      <c r="DB107" s="39">
        <f t="shared" si="730"/>
        <v>1303248.1351680001</v>
      </c>
      <c r="DC107" s="39">
        <v>6</v>
      </c>
      <c r="DD107" s="39">
        <f t="shared" si="731"/>
        <v>161404.62575999997</v>
      </c>
      <c r="DE107" s="39">
        <v>8</v>
      </c>
      <c r="DF107" s="39">
        <f t="shared" si="732"/>
        <v>221192.93055999992</v>
      </c>
      <c r="DG107" s="39">
        <v>3</v>
      </c>
      <c r="DH107" s="39">
        <f t="shared" si="733"/>
        <v>108606.53664000001</v>
      </c>
      <c r="DI107" s="39">
        <v>5</v>
      </c>
      <c r="DJ107" s="39">
        <f t="shared" si="734"/>
        <v>175246.2432</v>
      </c>
      <c r="DK107" s="39">
        <v>3</v>
      </c>
      <c r="DL107" s="39">
        <f t="shared" si="735"/>
        <v>144162.24804000001</v>
      </c>
      <c r="DM107" s="39"/>
      <c r="DN107" s="39">
        <f t="shared" si="292"/>
        <v>0</v>
      </c>
      <c r="DO107" s="39"/>
      <c r="DP107" s="39">
        <f t="shared" si="565"/>
        <v>0</v>
      </c>
      <c r="DQ107" s="39">
        <f t="shared" si="736"/>
        <v>650</v>
      </c>
      <c r="DR107" s="39">
        <f t="shared" si="737"/>
        <v>17610079.903766401</v>
      </c>
    </row>
    <row r="108" spans="1:122" ht="30.75" customHeight="1" x14ac:dyDescent="0.25">
      <c r="A108" s="46"/>
      <c r="B108" s="47">
        <v>82</v>
      </c>
      <c r="C108" s="33" t="s">
        <v>239</v>
      </c>
      <c r="D108" s="34">
        <f t="shared" si="568"/>
        <v>19063</v>
      </c>
      <c r="E108" s="35">
        <v>18530</v>
      </c>
      <c r="F108" s="35">
        <v>18715</v>
      </c>
      <c r="G108" s="50">
        <v>2.0099999999999998</v>
      </c>
      <c r="H108" s="37">
        <v>1</v>
      </c>
      <c r="I108" s="37">
        <v>1</v>
      </c>
      <c r="J108" s="38"/>
      <c r="K108" s="34">
        <v>1.4</v>
      </c>
      <c r="L108" s="34">
        <v>1.68</v>
      </c>
      <c r="M108" s="34">
        <v>2.23</v>
      </c>
      <c r="N108" s="34">
        <v>2.57</v>
      </c>
      <c r="O108" s="39">
        <v>0</v>
      </c>
      <c r="P108" s="39">
        <f t="shared" si="685"/>
        <v>0</v>
      </c>
      <c r="Q108" s="39">
        <v>70</v>
      </c>
      <c r="R108" s="39">
        <f t="shared" si="686"/>
        <v>3932371.6547499993</v>
      </c>
      <c r="S108" s="39"/>
      <c r="T108" s="39">
        <f t="shared" si="687"/>
        <v>0</v>
      </c>
      <c r="U108" s="39"/>
      <c r="V108" s="39">
        <f t="shared" si="688"/>
        <v>0</v>
      </c>
      <c r="W108" s="39"/>
      <c r="X108" s="39">
        <f t="shared" si="689"/>
        <v>0</v>
      </c>
      <c r="Y108" s="39">
        <v>0</v>
      </c>
      <c r="Z108" s="39">
        <f t="shared" si="690"/>
        <v>0</v>
      </c>
      <c r="AA108" s="39"/>
      <c r="AB108" s="39">
        <f t="shared" si="691"/>
        <v>0</v>
      </c>
      <c r="AC108" s="39"/>
      <c r="AD108" s="39">
        <f t="shared" si="692"/>
        <v>0</v>
      </c>
      <c r="AE108" s="39">
        <v>0</v>
      </c>
      <c r="AF108" s="39">
        <f t="shared" si="693"/>
        <v>0</v>
      </c>
      <c r="AG108" s="39">
        <v>204</v>
      </c>
      <c r="AH108" s="39">
        <f t="shared" si="694"/>
        <v>11460054.536699999</v>
      </c>
      <c r="AI108" s="39"/>
      <c r="AJ108" s="39">
        <f t="shared" si="695"/>
        <v>0</v>
      </c>
      <c r="AK108" s="39"/>
      <c r="AL108" s="39">
        <f t="shared" si="696"/>
        <v>0</v>
      </c>
      <c r="AM108" s="42">
        <v>0</v>
      </c>
      <c r="AN108" s="39">
        <f t="shared" si="697"/>
        <v>0</v>
      </c>
      <c r="AO108" s="43">
        <v>19</v>
      </c>
      <c r="AP108" s="39">
        <f t="shared" si="698"/>
        <v>1233741.1026359999</v>
      </c>
      <c r="AQ108" s="39"/>
      <c r="AR108" s="39">
        <f t="shared" si="699"/>
        <v>0</v>
      </c>
      <c r="AS108" s="39"/>
      <c r="AT108" s="39">
        <f t="shared" si="700"/>
        <v>0</v>
      </c>
      <c r="AU108" s="39"/>
      <c r="AV108" s="39">
        <f t="shared" si="701"/>
        <v>0</v>
      </c>
      <c r="AW108" s="39"/>
      <c r="AX108" s="39">
        <f t="shared" si="702"/>
        <v>0</v>
      </c>
      <c r="AY108" s="39"/>
      <c r="AZ108" s="39">
        <f t="shared" si="703"/>
        <v>0</v>
      </c>
      <c r="BA108" s="39"/>
      <c r="BB108" s="39">
        <f t="shared" si="704"/>
        <v>0</v>
      </c>
      <c r="BC108" s="39"/>
      <c r="BD108" s="39">
        <f t="shared" si="705"/>
        <v>0</v>
      </c>
      <c r="BE108" s="39"/>
      <c r="BF108" s="39">
        <f t="shared" si="706"/>
        <v>0</v>
      </c>
      <c r="BG108" s="39"/>
      <c r="BH108" s="39">
        <f t="shared" si="707"/>
        <v>0</v>
      </c>
      <c r="BI108" s="39"/>
      <c r="BJ108" s="39">
        <f t="shared" si="708"/>
        <v>0</v>
      </c>
      <c r="BK108" s="39">
        <v>0</v>
      </c>
      <c r="BL108" s="39">
        <f t="shared" si="709"/>
        <v>0</v>
      </c>
      <c r="BM108" s="39"/>
      <c r="BN108" s="39">
        <f t="shared" si="710"/>
        <v>0</v>
      </c>
      <c r="BO108" s="49"/>
      <c r="BP108" s="39">
        <f t="shared" si="711"/>
        <v>0</v>
      </c>
      <c r="BQ108" s="39">
        <v>0</v>
      </c>
      <c r="BR108" s="39">
        <f t="shared" si="712"/>
        <v>0</v>
      </c>
      <c r="BS108" s="39"/>
      <c r="BT108" s="39">
        <f t="shared" si="713"/>
        <v>0</v>
      </c>
      <c r="BU108" s="39"/>
      <c r="BV108" s="39">
        <f t="shared" si="714"/>
        <v>0</v>
      </c>
      <c r="BW108" s="39"/>
      <c r="BX108" s="39">
        <f t="shared" si="715"/>
        <v>0</v>
      </c>
      <c r="BY108" s="39"/>
      <c r="BZ108" s="39">
        <f t="shared" si="716"/>
        <v>0</v>
      </c>
      <c r="CA108" s="39"/>
      <c r="CB108" s="39">
        <f t="shared" si="717"/>
        <v>0</v>
      </c>
      <c r="CC108" s="39"/>
      <c r="CD108" s="39">
        <f t="shared" si="718"/>
        <v>0</v>
      </c>
      <c r="CE108" s="39"/>
      <c r="CF108" s="39">
        <f t="shared" si="719"/>
        <v>0</v>
      </c>
      <c r="CG108" s="39"/>
      <c r="CH108" s="39">
        <f t="shared" si="720"/>
        <v>0</v>
      </c>
      <c r="CI108" s="39"/>
      <c r="CJ108" s="39">
        <f t="shared" si="721"/>
        <v>0</v>
      </c>
      <c r="CK108" s="39"/>
      <c r="CL108" s="39">
        <f t="shared" si="722"/>
        <v>0</v>
      </c>
      <c r="CM108" s="39"/>
      <c r="CN108" s="39">
        <f t="shared" si="723"/>
        <v>0</v>
      </c>
      <c r="CO108" s="39"/>
      <c r="CP108" s="39">
        <f t="shared" si="724"/>
        <v>0</v>
      </c>
      <c r="CQ108" s="44"/>
      <c r="CR108" s="39">
        <f t="shared" si="725"/>
        <v>0</v>
      </c>
      <c r="CS108" s="39"/>
      <c r="CT108" s="39">
        <f t="shared" si="726"/>
        <v>0</v>
      </c>
      <c r="CU108" s="39"/>
      <c r="CV108" s="39">
        <f t="shared" si="727"/>
        <v>0</v>
      </c>
      <c r="CW108" s="39"/>
      <c r="CX108" s="39">
        <f t="shared" si="728"/>
        <v>0</v>
      </c>
      <c r="CY108" s="39"/>
      <c r="CZ108" s="39">
        <f t="shared" si="729"/>
        <v>0</v>
      </c>
      <c r="DA108" s="39"/>
      <c r="DB108" s="39">
        <f t="shared" si="730"/>
        <v>0</v>
      </c>
      <c r="DC108" s="39"/>
      <c r="DD108" s="39">
        <f t="shared" si="731"/>
        <v>0</v>
      </c>
      <c r="DE108" s="39"/>
      <c r="DF108" s="39">
        <f t="shared" si="732"/>
        <v>0</v>
      </c>
      <c r="DG108" s="39"/>
      <c r="DH108" s="39">
        <f t="shared" si="733"/>
        <v>0</v>
      </c>
      <c r="DI108" s="39"/>
      <c r="DJ108" s="39">
        <f t="shared" si="734"/>
        <v>0</v>
      </c>
      <c r="DK108" s="39"/>
      <c r="DL108" s="39">
        <f t="shared" si="735"/>
        <v>0</v>
      </c>
      <c r="DM108" s="39"/>
      <c r="DN108" s="39">
        <f t="shared" si="292"/>
        <v>0</v>
      </c>
      <c r="DO108" s="39"/>
      <c r="DP108" s="39">
        <f t="shared" si="565"/>
        <v>0</v>
      </c>
      <c r="DQ108" s="39">
        <f t="shared" si="736"/>
        <v>293</v>
      </c>
      <c r="DR108" s="39">
        <f t="shared" si="737"/>
        <v>16626167.294085998</v>
      </c>
    </row>
    <row r="109" spans="1:122" ht="30" customHeight="1" x14ac:dyDescent="0.25">
      <c r="A109" s="46"/>
      <c r="B109" s="47">
        <v>83</v>
      </c>
      <c r="C109" s="33" t="s">
        <v>240</v>
      </c>
      <c r="D109" s="34">
        <f t="shared" si="568"/>
        <v>19063</v>
      </c>
      <c r="E109" s="35">
        <v>18530</v>
      </c>
      <c r="F109" s="35">
        <v>18715</v>
      </c>
      <c r="G109" s="48">
        <v>1.02</v>
      </c>
      <c r="H109" s="37">
        <v>1</v>
      </c>
      <c r="I109" s="37">
        <v>1</v>
      </c>
      <c r="J109" s="38"/>
      <c r="K109" s="34">
        <v>1.4</v>
      </c>
      <c r="L109" s="34">
        <v>1.68</v>
      </c>
      <c r="M109" s="34">
        <v>2.23</v>
      </c>
      <c r="N109" s="34">
        <v>2.57</v>
      </c>
      <c r="O109" s="39">
        <v>24</v>
      </c>
      <c r="P109" s="39">
        <f t="shared" si="685"/>
        <v>684182.36040000001</v>
      </c>
      <c r="Q109" s="39">
        <v>41</v>
      </c>
      <c r="R109" s="39">
        <f t="shared" si="686"/>
        <v>1168811.53235</v>
      </c>
      <c r="S109" s="39">
        <v>0</v>
      </c>
      <c r="T109" s="39">
        <f t="shared" si="687"/>
        <v>0</v>
      </c>
      <c r="U109" s="39"/>
      <c r="V109" s="39">
        <f t="shared" si="688"/>
        <v>0</v>
      </c>
      <c r="W109" s="39">
        <v>0</v>
      </c>
      <c r="X109" s="39">
        <f t="shared" si="689"/>
        <v>0</v>
      </c>
      <c r="Y109" s="39">
        <v>83</v>
      </c>
      <c r="Z109" s="39">
        <f t="shared" si="690"/>
        <v>2366130.6630500001</v>
      </c>
      <c r="AA109" s="39">
        <v>0</v>
      </c>
      <c r="AB109" s="39">
        <f t="shared" si="691"/>
        <v>0</v>
      </c>
      <c r="AC109" s="39">
        <v>0</v>
      </c>
      <c r="AD109" s="39">
        <f t="shared" si="692"/>
        <v>0</v>
      </c>
      <c r="AE109" s="39">
        <v>0</v>
      </c>
      <c r="AF109" s="39">
        <f t="shared" si="693"/>
        <v>0</v>
      </c>
      <c r="AG109" s="39">
        <v>16</v>
      </c>
      <c r="AH109" s="39">
        <f t="shared" si="694"/>
        <v>456121.57359999995</v>
      </c>
      <c r="AI109" s="39">
        <v>2</v>
      </c>
      <c r="AJ109" s="39">
        <f t="shared" si="695"/>
        <v>48546.085699999996</v>
      </c>
      <c r="AK109" s="39"/>
      <c r="AL109" s="39">
        <f t="shared" si="696"/>
        <v>0</v>
      </c>
      <c r="AM109" s="42">
        <v>0</v>
      </c>
      <c r="AN109" s="39">
        <f t="shared" si="697"/>
        <v>0</v>
      </c>
      <c r="AO109" s="43">
        <v>261</v>
      </c>
      <c r="AP109" s="39">
        <f t="shared" si="698"/>
        <v>8600328.7861679997</v>
      </c>
      <c r="AQ109" s="39">
        <v>41</v>
      </c>
      <c r="AR109" s="39">
        <f t="shared" si="699"/>
        <v>1194233.7082199999</v>
      </c>
      <c r="AS109" s="39">
        <v>3</v>
      </c>
      <c r="AT109" s="39">
        <f t="shared" si="700"/>
        <v>98854.353864000004</v>
      </c>
      <c r="AU109" s="39">
        <v>0</v>
      </c>
      <c r="AV109" s="39">
        <f t="shared" si="701"/>
        <v>0</v>
      </c>
      <c r="AW109" s="39"/>
      <c r="AX109" s="39">
        <f t="shared" si="702"/>
        <v>0</v>
      </c>
      <c r="AY109" s="39"/>
      <c r="AZ109" s="39">
        <f t="shared" si="703"/>
        <v>0</v>
      </c>
      <c r="BA109" s="39">
        <v>7</v>
      </c>
      <c r="BB109" s="39">
        <f t="shared" si="704"/>
        <v>224362.31916000001</v>
      </c>
      <c r="BC109" s="39">
        <v>0</v>
      </c>
      <c r="BD109" s="39">
        <f t="shared" si="705"/>
        <v>0</v>
      </c>
      <c r="BE109" s="39">
        <v>0</v>
      </c>
      <c r="BF109" s="39">
        <f t="shared" si="706"/>
        <v>0</v>
      </c>
      <c r="BG109" s="39">
        <v>0</v>
      </c>
      <c r="BH109" s="39">
        <f t="shared" si="707"/>
        <v>0</v>
      </c>
      <c r="BI109" s="39">
        <v>0</v>
      </c>
      <c r="BJ109" s="39">
        <f t="shared" si="708"/>
        <v>0</v>
      </c>
      <c r="BK109" s="39">
        <v>0</v>
      </c>
      <c r="BL109" s="39">
        <f t="shared" si="709"/>
        <v>0</v>
      </c>
      <c r="BM109" s="39">
        <v>1</v>
      </c>
      <c r="BN109" s="39">
        <f t="shared" si="710"/>
        <v>27459.542739999997</v>
      </c>
      <c r="BO109" s="49"/>
      <c r="BP109" s="39">
        <f t="shared" si="711"/>
        <v>0</v>
      </c>
      <c r="BQ109" s="39">
        <v>5</v>
      </c>
      <c r="BR109" s="39">
        <f t="shared" si="712"/>
        <v>182002.45559999999</v>
      </c>
      <c r="BS109" s="39">
        <v>0</v>
      </c>
      <c r="BT109" s="39">
        <f t="shared" si="713"/>
        <v>0</v>
      </c>
      <c r="BU109" s="39">
        <v>5</v>
      </c>
      <c r="BV109" s="39">
        <f t="shared" si="714"/>
        <v>101201.95540000001</v>
      </c>
      <c r="BW109" s="39">
        <v>0</v>
      </c>
      <c r="BX109" s="39">
        <f t="shared" si="715"/>
        <v>0</v>
      </c>
      <c r="BY109" s="39"/>
      <c r="BZ109" s="39">
        <f t="shared" si="716"/>
        <v>0</v>
      </c>
      <c r="CA109" s="39">
        <v>0</v>
      </c>
      <c r="CB109" s="39">
        <f t="shared" si="717"/>
        <v>0</v>
      </c>
      <c r="CC109" s="39">
        <v>10</v>
      </c>
      <c r="CD109" s="39">
        <f t="shared" si="718"/>
        <v>293136.69839999999</v>
      </c>
      <c r="CE109" s="39">
        <v>0</v>
      </c>
      <c r="CF109" s="39">
        <f t="shared" si="719"/>
        <v>0</v>
      </c>
      <c r="CG109" s="39">
        <v>9</v>
      </c>
      <c r="CH109" s="39">
        <f t="shared" si="720"/>
        <v>182163.51972000001</v>
      </c>
      <c r="CI109" s="39"/>
      <c r="CJ109" s="39">
        <f t="shared" si="721"/>
        <v>0</v>
      </c>
      <c r="CK109" s="39">
        <v>21</v>
      </c>
      <c r="CL109" s="39">
        <f t="shared" si="722"/>
        <v>560905.79789999989</v>
      </c>
      <c r="CM109" s="39">
        <v>20</v>
      </c>
      <c r="CN109" s="39">
        <f t="shared" si="723"/>
        <v>653312.41332000005</v>
      </c>
      <c r="CO109" s="39">
        <v>15</v>
      </c>
      <c r="CP109" s="39">
        <f t="shared" si="724"/>
        <v>563293.48887</v>
      </c>
      <c r="CQ109" s="44">
        <v>5</v>
      </c>
      <c r="CR109" s="39">
        <f t="shared" si="725"/>
        <v>151668.71299999999</v>
      </c>
      <c r="CS109" s="39">
        <v>2</v>
      </c>
      <c r="CT109" s="39">
        <f t="shared" si="726"/>
        <v>73407.13396799998</v>
      </c>
      <c r="CU109" s="39">
        <v>12</v>
      </c>
      <c r="CV109" s="39">
        <f t="shared" si="727"/>
        <v>382851.50097599998</v>
      </c>
      <c r="CW109" s="39">
        <v>7</v>
      </c>
      <c r="CX109" s="39">
        <f t="shared" si="728"/>
        <v>257401.35325800002</v>
      </c>
      <c r="CY109" s="39">
        <v>9</v>
      </c>
      <c r="CZ109" s="39">
        <f t="shared" si="729"/>
        <v>330332.10285600001</v>
      </c>
      <c r="DA109" s="39">
        <v>19</v>
      </c>
      <c r="DB109" s="39">
        <f t="shared" si="730"/>
        <v>698660.815986</v>
      </c>
      <c r="DC109" s="39">
        <v>17</v>
      </c>
      <c r="DD109" s="39">
        <f t="shared" si="731"/>
        <v>515673.62420000002</v>
      </c>
      <c r="DE109" s="39"/>
      <c r="DF109" s="39">
        <f t="shared" si="732"/>
        <v>0</v>
      </c>
      <c r="DG109" s="39"/>
      <c r="DH109" s="39">
        <f t="shared" si="733"/>
        <v>0</v>
      </c>
      <c r="DI109" s="39">
        <v>5</v>
      </c>
      <c r="DJ109" s="39">
        <f t="shared" si="734"/>
        <v>197360.23860000001</v>
      </c>
      <c r="DK109" s="39">
        <v>4</v>
      </c>
      <c r="DL109" s="39">
        <f t="shared" si="735"/>
        <v>216081.88214999999</v>
      </c>
      <c r="DM109" s="39">
        <v>11</v>
      </c>
      <c r="DN109" s="39">
        <f t="shared" si="292"/>
        <v>642299.76423249987</v>
      </c>
      <c r="DO109" s="39"/>
      <c r="DP109" s="39">
        <f t="shared" si="565"/>
        <v>0</v>
      </c>
      <c r="DQ109" s="39">
        <f t="shared" si="736"/>
        <v>655</v>
      </c>
      <c r="DR109" s="39">
        <f t="shared" si="737"/>
        <v>20870784.383688498</v>
      </c>
    </row>
    <row r="110" spans="1:122" ht="30" customHeight="1" x14ac:dyDescent="0.25">
      <c r="A110" s="46"/>
      <c r="B110" s="47">
        <v>84</v>
      </c>
      <c r="C110" s="33" t="s">
        <v>241</v>
      </c>
      <c r="D110" s="34">
        <f t="shared" si="568"/>
        <v>19063</v>
      </c>
      <c r="E110" s="35">
        <v>18530</v>
      </c>
      <c r="F110" s="35">
        <v>18715</v>
      </c>
      <c r="G110" s="48">
        <v>1.95</v>
      </c>
      <c r="H110" s="37">
        <v>1</v>
      </c>
      <c r="I110" s="37">
        <v>1</v>
      </c>
      <c r="J110" s="38"/>
      <c r="K110" s="34">
        <v>1.4</v>
      </c>
      <c r="L110" s="34">
        <v>1.68</v>
      </c>
      <c r="M110" s="34">
        <v>2.23</v>
      </c>
      <c r="N110" s="34">
        <v>2.57</v>
      </c>
      <c r="O110" s="39">
        <v>0</v>
      </c>
      <c r="P110" s="39">
        <f>(O110/12*5*$D110*$G110*$H110*$K110)+(O110/12*4*$E110*$G110*$I110*$K110)+(O110/12*3*$F110*$G110*$I110*$K110)</f>
        <v>0</v>
      </c>
      <c r="Q110" s="39">
        <v>0</v>
      </c>
      <c r="R110" s="39">
        <f>(Q110/12*5*$D110*$G110*$H110*$K110)+(Q110/12*4*$E110*$G110*$I110*$K110)+(Q110/12*3*$F110*$G110*$I110*$K110)</f>
        <v>0</v>
      </c>
      <c r="S110" s="39"/>
      <c r="T110" s="39">
        <f>(S110/12*5*$D110*$G110*$H110*$K110)+(S110/12*4*$E110*$G110*$I110*$K110)+(S110/12*3*$F110*$G110*$I110*$K110)</f>
        <v>0</v>
      </c>
      <c r="U110" s="39"/>
      <c r="V110" s="39">
        <f>(U110/12*5*$D110*$G110*$H110*$K110)+(U110/12*4*$E110*$G110*$I110*$K110)+(U110/12*3*$F110*$G110*$I110*$K110)</f>
        <v>0</v>
      </c>
      <c r="W110" s="39"/>
      <c r="X110" s="39">
        <f>(W110/12*5*$D110*$G110*$H110*$K110)+(W110/12*4*$E110*$G110*$I110*$K110)+(W110/12*3*$F110*$G110*$I110*$K110)</f>
        <v>0</v>
      </c>
      <c r="Y110" s="39">
        <v>0</v>
      </c>
      <c r="Z110" s="39">
        <f>(Y110/12*5*$D110*$G110*$H110*$K110)+(Y110/12*4*$E110*$G110*$I110*$K110)+(Y110/12*3*$F110*$G110*$I110*$K110)</f>
        <v>0</v>
      </c>
      <c r="AA110" s="39"/>
      <c r="AB110" s="39">
        <f>(AA110/12*5*$D110*$G110*$H110*$K110)+(AA110/12*4*$E110*$G110*$I110*$K110)+(AA110/12*3*$F110*$G110*$I110*$K110)</f>
        <v>0</v>
      </c>
      <c r="AC110" s="39"/>
      <c r="AD110" s="39">
        <f>(AC110/12*5*$D110*$G110*$H110*$K110)+(AC110/12*4*$E110*$G110*$I110*$K110)+(AC110/12*3*$F110*$G110*$I110*$K110)</f>
        <v>0</v>
      </c>
      <c r="AE110" s="39">
        <v>0</v>
      </c>
      <c r="AF110" s="39">
        <f>(AE110/12*5*$D110*$G110*$H110*$K110)+(AE110/12*4*$E110*$G110*$I110*$K110)+(AE110/12*3*$F110*$G110*$I110*$K110)</f>
        <v>0</v>
      </c>
      <c r="AG110" s="39">
        <v>0</v>
      </c>
      <c r="AH110" s="39">
        <f>(AG110/12*5*$D110*$G110*$H110*$K110)+(AG110/12*4*$E110*$G110*$I110*$K110)+(AG110/12*3*$F110*$G110*$I110*$K110)</f>
        <v>0</v>
      </c>
      <c r="AI110" s="39"/>
      <c r="AJ110" s="39">
        <f>(AI110/12*5*$D110*$G110*$H110*$K110)+(AI110/12*4*$E110*$G110*$I110*$K110)+(AI110/12*3*$F110*$G110*$I110*$K110)</f>
        <v>0</v>
      </c>
      <c r="AK110" s="39"/>
      <c r="AL110" s="39">
        <f>(AK110/12*5*$D110*$G110*$H110*$K110)+(AK110/12*4*$E110*$G110*$I110*$K110)+(AK110/12*3*$F110*$G110*$I110*$K110)</f>
        <v>0</v>
      </c>
      <c r="AM110" s="42">
        <v>0</v>
      </c>
      <c r="AN110" s="39">
        <f>(AM110/12*5*$D110*$G110*$H110*$K110)+(AM110/12*4*$E110*$G110*$I110*$K110)+(AM110/12*3*$F110*$G110*$I110*$K110)</f>
        <v>0</v>
      </c>
      <c r="AO110" s="43">
        <v>0</v>
      </c>
      <c r="AP110" s="39">
        <f>(AO110/12*5*$D110*$G110*$H110*$L110)+(AO110/12*4*$E110*$G110*$I110*$L110)+(AO110/12*3*$F110*$G110*$I110*$L110)</f>
        <v>0</v>
      </c>
      <c r="AQ110" s="39"/>
      <c r="AR110" s="39">
        <f>(AQ110/12*5*$D110*$G110*$H110*$L110)+(AQ110/12*4*$E110*$G110*$I110*$L110)+(AQ110/12*3*$F110*$G110*$I110*$L110)</f>
        <v>0</v>
      </c>
      <c r="AS110" s="39"/>
      <c r="AT110" s="39">
        <f>(AS110/12*5*$D110*$G110*$H110*$L110)+(AS110/12*4*$E110*$G110*$I110*$L110)+(AS110/12*3*$F110*$G110*$I110*$L110)</f>
        <v>0</v>
      </c>
      <c r="AU110" s="39"/>
      <c r="AV110" s="39">
        <f>(AU110/12*5*$D110*$G110*$H110*$L110)+(AU110/12*4*$E110*$G110*$I110*$L110)+(AU110/12*3*$F110*$G110*$I110*$L110)</f>
        <v>0</v>
      </c>
      <c r="AW110" s="39"/>
      <c r="AX110" s="39">
        <f>(AW110/12*5*$D110*$G110*$H110*$K110)+(AW110/12*4*$E110*$G110*$I110*$K110)+(AW110/12*3*$F110*$G110*$I110*$K110)</f>
        <v>0</v>
      </c>
      <c r="AY110" s="39"/>
      <c r="AZ110" s="39">
        <f>(AY110/12*5*$D110*$G110*$H110*$K110)+(AY110/12*4*$E110*$G110*$I110*$K110)+(AY110/12*3*$F110*$G110*$I110*$K110)</f>
        <v>0</v>
      </c>
      <c r="BA110" s="39"/>
      <c r="BB110" s="39">
        <f>(BA110/12*5*$D110*$G110*$H110*$L110)+(BA110/12*4*$E110*$G110*$I110*$L110)+(BA110/12*3*$F110*$G110*$I110*$L110)</f>
        <v>0</v>
      </c>
      <c r="BC110" s="39"/>
      <c r="BD110" s="39">
        <f>(BC110/12*5*$D110*$G110*$H110*$K110)+(BC110/12*4*$E110*$G110*$I110*$K110)+(BC110/12*3*$F110*$G110*$I110*$K110)</f>
        <v>0</v>
      </c>
      <c r="BE110" s="39"/>
      <c r="BF110" s="39">
        <f>(BE110/12*5*$D110*$G110*$H110*$K110)+(BE110/12*4*$E110*$G110*$I110*$K110)+(BE110/12*3*$F110*$G110*$I110*$K110)</f>
        <v>0</v>
      </c>
      <c r="BG110" s="39"/>
      <c r="BH110" s="39">
        <f>(BG110/12*5*$D110*$G110*$H110*$K110)+(BG110/12*4*$E110*$G110*$I110*$K110)+(BG110/12*3*$F110*$G110*$I110*$K110)</f>
        <v>0</v>
      </c>
      <c r="BI110" s="39"/>
      <c r="BJ110" s="39">
        <f>(BI110/12*5*$D110*$G110*$H110*$L110)+(BI110/12*4*$E110*$G110*$I110*$L110)+(BI110/12*3*$F110*$G110*$I110*$L110)</f>
        <v>0</v>
      </c>
      <c r="BK110" s="39">
        <v>0</v>
      </c>
      <c r="BL110" s="39">
        <f>(BK110/12*5*$D110*$G110*$H110*$K110)+(BK110/12*4*$E110*$G110*$I110*$K110)+(BK110/12*3*$F110*$G110*$I110*$K110)</f>
        <v>0</v>
      </c>
      <c r="BM110" s="39"/>
      <c r="BN110" s="39">
        <f>(BM110/12*5*$D110*$G110*$H110*$K110)+(BM110/12*4*$E110*$G110*$I110*$K110)+(BM110/12*3*$F110*$G110*$I110*$K110)</f>
        <v>0</v>
      </c>
      <c r="BO110" s="49"/>
      <c r="BP110" s="39">
        <f>(BO110/12*5*$D110*$G110*$H110*$L110)+(BO110/12*4*$E110*$G110*$I110*$L110)+(BO110/12*3*$F110*$G110*$I110*$L110)</f>
        <v>0</v>
      </c>
      <c r="BQ110" s="39">
        <v>0</v>
      </c>
      <c r="BR110" s="39">
        <f>(BQ110/12*5*$D110*$G110*$H110*$L110)+(BQ110/12*4*$E110*$G110*$I110*$L110)+(BQ110/12*3*$F110*$G110*$I110*$L110)</f>
        <v>0</v>
      </c>
      <c r="BS110" s="39"/>
      <c r="BT110" s="39">
        <f>(BS110/12*5*$D110*$G110*$H110*$K110)+(BS110/12*4*$E110*$G110*$I110*$K110)+(BS110/12*3*$F110*$G110*$I110*$K110)</f>
        <v>0</v>
      </c>
      <c r="BU110" s="39"/>
      <c r="BV110" s="39">
        <f>(BU110/12*5*$D110*$G110*$H110*$K110)+(BU110/12*4*$E110*$G110*$I110*$K110)+(BU110/12*3*$F110*$G110*$I110*$K110)</f>
        <v>0</v>
      </c>
      <c r="BW110" s="39"/>
      <c r="BX110" s="39">
        <f>(BW110/12*5*$D110*$G110*$H110*$L110)+(BW110/12*4*$E110*$G110*$I110*$L110)+(BW110/12*3*$F110*$G110*$I110*$L110)</f>
        <v>0</v>
      </c>
      <c r="BY110" s="39"/>
      <c r="BZ110" s="39">
        <f>(BY110/12*5*$D110*$G110*$H110*$L110)+(BY110/12*4*$E110*$G110*$I110*$L110)+(BY110/12*3*$F110*$G110*$I110*$L110)</f>
        <v>0</v>
      </c>
      <c r="CA110" s="39"/>
      <c r="CB110" s="39">
        <f>(CA110/12*5*$D110*$G110*$H110*$K110)+(CA110/12*4*$E110*$G110*$I110*$K110)+(CA110/12*3*$F110*$G110*$I110*$K110)</f>
        <v>0</v>
      </c>
      <c r="CC110" s="39"/>
      <c r="CD110" s="39">
        <f>(CC110/12*5*$D110*$G110*$H110*$L110)+(CC110/12*4*$E110*$G110*$I110*$L110)+(CC110/12*3*$F110*$G110*$I110*$L110)</f>
        <v>0</v>
      </c>
      <c r="CE110" s="39"/>
      <c r="CF110" s="39">
        <f>(CE110/12*5*$D110*$G110*$H110*$K110)+(CE110/12*4*$E110*$G110*$I110*$K110)+(CE110/12*3*$F110*$G110*$I110*$K110)</f>
        <v>0</v>
      </c>
      <c r="CG110" s="39"/>
      <c r="CH110" s="39">
        <f>(CG110/12*5*$D110*$G110*$H110*$K110)+(CG110/12*4*$E110*$G110*$I110*$K110)+(CG110/12*3*$F110*$G110*$I110*$K110)</f>
        <v>0</v>
      </c>
      <c r="CI110" s="39"/>
      <c r="CJ110" s="39">
        <f>(CI110/12*5*$D110*$G110*$H110*$K110)+(CI110/12*4*$E110*$G110*$I110*$K110)+(CI110/12*3*$F110*$G110*$I110*$K110)</f>
        <v>0</v>
      </c>
      <c r="CK110" s="39"/>
      <c r="CL110" s="39">
        <f>(CK110/12*5*$D110*$G110*$H110*$K110)+(CK110/12*4*$E110*$G110*$I110*$K110)+(CK110/12*3*$F110*$G110*$I110*$K110)</f>
        <v>0</v>
      </c>
      <c r="CM110" s="39"/>
      <c r="CN110" s="39">
        <f>(CM110/12*5*$D110*$G110*$H110*$L110)+(CM110/12*4*$E110*$G110*$I110*$L110)+(CM110/12*3*$F110*$G110*$I110*$L110)</f>
        <v>0</v>
      </c>
      <c r="CO110" s="39"/>
      <c r="CP110" s="39">
        <f>(CO110/12*5*$D110*$G110*$H110*$L110)+(CO110/12*4*$E110*$G110*$I110*$L110)+(CO110/12*3*$F110*$G110*$I110*$L110)</f>
        <v>0</v>
      </c>
      <c r="CQ110" s="44"/>
      <c r="CR110" s="39">
        <f>(CQ110/12*5*$D110*$G110*$H110*$K110)+(CQ110/12*4*$E110*$G110*$I110*$K110)+(CQ110/12*3*$F110*$G110*$I110*$K110)</f>
        <v>0</v>
      </c>
      <c r="CS110" s="39"/>
      <c r="CT110" s="39">
        <f>(CS110/12*5*$D110*$G110*$H110*$L110)+(CS110/12*4*$E110*$G110*$I110*$L110)+(CS110/12*3*$F110*$G110*$I110*$L110)</f>
        <v>0</v>
      </c>
      <c r="CU110" s="39"/>
      <c r="CV110" s="39">
        <f>(CU110/12*5*$D110*$G110*$H110*$L110)+(CU110/12*4*$E110*$G110*$I110*$L110)+(CU110/12*3*$F110*$G110*$I110*$L110)</f>
        <v>0</v>
      </c>
      <c r="CW110" s="39"/>
      <c r="CX110" s="39">
        <f>(CW110/12*5*$D110*$G110*$H110*$L110)+(CW110/12*4*$E110*$G110*$I110*$L110)+(CW110/12*3*$F110*$G110*$I110*$L110)</f>
        <v>0</v>
      </c>
      <c r="CY110" s="39"/>
      <c r="CZ110" s="39">
        <f>(CY110/12*5*$D110*$G110*$H110*$L110)+(CY110/12*4*$E110*$G110*$I110*$L110)+(CY110/12*3*$F110*$G110*$I110*$L110)</f>
        <v>0</v>
      </c>
      <c r="DA110" s="39"/>
      <c r="DB110" s="39">
        <f>(DA110/12*5*$D110*$G110*$H110*$L110)+(DA110/12*4*$E110*$G110*$I110*$L110)+(DA110/12*3*$F110*$G110*$I110*$L110)</f>
        <v>0</v>
      </c>
      <c r="DC110" s="39"/>
      <c r="DD110" s="39">
        <f>(DC110/12*5*$D110*$G110*$H110*$K110)+(DC110/12*4*$E110*$G110*$I110*$K110)+(DC110/12*3*$F110*$G110*$I110*$K110)</f>
        <v>0</v>
      </c>
      <c r="DE110" s="39"/>
      <c r="DF110" s="39">
        <f>(DE110/12*5*$D110*$G110*$H110*$K110)+(DE110/12*4*$E110*$G110*$I110*$K110)+(DE110/12*3*$F110*$G110*$I110*$K110)</f>
        <v>0</v>
      </c>
      <c r="DG110" s="39"/>
      <c r="DH110" s="39">
        <f>(DG110/12*5*$D110*$G110*$H110*$L110)+(DG110/12*4*$E110*$G110*$I110*$L110)+(DG110/12*3*$F110*$G110*$I110*$L110)</f>
        <v>0</v>
      </c>
      <c r="DI110" s="39"/>
      <c r="DJ110" s="39">
        <f>(DI110/12*5*$D110*$G110*$H110*$L110)+(DI110/12*4*$E110*$G110*$I110*$L110)+(DI110/12*3*$F110*$G110*$I110*$L110)</f>
        <v>0</v>
      </c>
      <c r="DK110" s="39"/>
      <c r="DL110" s="39">
        <f>(DK110/12*5*$D110*$G110*$H110*$M110)+(DK110/12*4*$E110*$G110*$I110*$M110)+(DK110/12*3*$F110*$G110*$I110*$M110)</f>
        <v>0</v>
      </c>
      <c r="DM110" s="39"/>
      <c r="DN110" s="39">
        <f>(DM110/12*5*$D110*$G110*$H110*$N110)+(DM110/12*4*$E110*$G110*$I110*$N110)+(DM110/12*3*$F110*$G110*$I110*$N110)</f>
        <v>0</v>
      </c>
      <c r="DO110" s="39"/>
      <c r="DP110" s="39">
        <f t="shared" ref="DP110" si="738">(DO110*$D110*$G110*$H110*$L110)</f>
        <v>0</v>
      </c>
      <c r="DQ110" s="39">
        <f t="shared" si="736"/>
        <v>0</v>
      </c>
      <c r="DR110" s="39">
        <f t="shared" si="737"/>
        <v>0</v>
      </c>
    </row>
    <row r="111" spans="1:122" ht="30" customHeight="1" x14ac:dyDescent="0.25">
      <c r="A111" s="46"/>
      <c r="B111" s="47">
        <v>85</v>
      </c>
      <c r="C111" s="33" t="s">
        <v>242</v>
      </c>
      <c r="D111" s="34">
        <f>D347</f>
        <v>19063</v>
      </c>
      <c r="E111" s="35">
        <v>18530</v>
      </c>
      <c r="F111" s="35">
        <v>18715</v>
      </c>
      <c r="G111" s="48">
        <v>0.74</v>
      </c>
      <c r="H111" s="37">
        <v>1</v>
      </c>
      <c r="I111" s="37">
        <v>1</v>
      </c>
      <c r="J111" s="38"/>
      <c r="K111" s="34">
        <v>1.4</v>
      </c>
      <c r="L111" s="34">
        <v>1.68</v>
      </c>
      <c r="M111" s="34">
        <v>2.23</v>
      </c>
      <c r="N111" s="34">
        <v>2.57</v>
      </c>
      <c r="O111" s="39">
        <v>58</v>
      </c>
      <c r="P111" s="39">
        <f t="shared" ref="P111:P118" si="739">(O111/12*5*$D111*$G111*$H111*$K111*P$9)+(O111/12*4*$E111*$G111*$I111*$K111*P$10)+(O111/12*3*$F111*$G111*$I111*$K111*P$10)</f>
        <v>1199555.0207666666</v>
      </c>
      <c r="Q111" s="39">
        <v>253</v>
      </c>
      <c r="R111" s="39">
        <f t="shared" ref="R111:R118" si="740">(Q111/12*5*$D111*$G111*$H111*$K111*R$9)+(Q111/12*4*$E111*$G111*$I111*$K111*R$10)+(Q111/12*3*$F111*$G111*$I111*$K111*R$10)</f>
        <v>5232541.7285166662</v>
      </c>
      <c r="S111" s="39">
        <v>0</v>
      </c>
      <c r="T111" s="39">
        <f t="shared" ref="T111:T118" si="741">(S111/12*5*$D111*$G111*$H111*$K111*T$9)+(S111/12*4*$E111*$G111*$I111*$K111*T$10)+(S111/12*3*$F111*$G111*$I111*$K111*T$10)</f>
        <v>0</v>
      </c>
      <c r="U111" s="39"/>
      <c r="V111" s="39">
        <f t="shared" ref="V111:V118" si="742">(U111/12*5*$D111*$G111*$H111*$K111*V$9)+(U111/12*4*$E111*$G111*$I111*$K111*V$10)+(U111/12*3*$F111*$G111*$I111*$K111*V$10)</f>
        <v>0</v>
      </c>
      <c r="W111" s="39">
        <v>0</v>
      </c>
      <c r="X111" s="39">
        <f t="shared" ref="X111:X118" si="743">(W111/12*5*$D111*$G111*$H111*$K111*X$9)+(W111/12*4*$E111*$G111*$I111*$K111*X$10)+(W111/12*3*$F111*$G111*$I111*$K111*X$10)</f>
        <v>0</v>
      </c>
      <c r="Y111" s="39">
        <v>39</v>
      </c>
      <c r="Z111" s="39">
        <f t="shared" ref="Z111:Z118" si="744">(Y111/12*5*$D111*$G111*$H111*$K111*Z$9)+(Y111/12*4*$E111*$G111*$I111*$K111*Z$10)+(Y111/12*3*$F111*$G111*$I111*$K111*Z$10)</f>
        <v>806597.34155000001</v>
      </c>
      <c r="AA111" s="39"/>
      <c r="AB111" s="39">
        <f t="shared" ref="AB111:AB118" si="745">(AA111/12*5*$D111*$G111*$H111*$K111*AB$9)+(AA111/12*4*$E111*$G111*$I111*$K111*AB$10)+(AA111/12*3*$F111*$G111*$I111*$K111*AB$10)</f>
        <v>0</v>
      </c>
      <c r="AC111" s="39">
        <v>0</v>
      </c>
      <c r="AD111" s="39">
        <f t="shared" ref="AD111:AD118" si="746">(AC111/12*5*$D111*$G111*$H111*$K111*AD$9)+(AC111/12*4*$E111*$G111*$I111*$K111*AD$10)+(AC111/12*3*$F111*$G111*$I111*$K111*AD$10)</f>
        <v>0</v>
      </c>
      <c r="AE111" s="39">
        <v>0</v>
      </c>
      <c r="AF111" s="39">
        <f t="shared" ref="AF111:AF118" si="747">(AE111/12*5*$D111*$G111*$H111*$K111*AF$9)+(AE111/12*4*$E111*$G111*$I111*$K111*AF$10)+(AE111/12*3*$F111*$G111*$I111*$K111*AF$10)</f>
        <v>0</v>
      </c>
      <c r="AG111" s="39">
        <v>308</v>
      </c>
      <c r="AH111" s="39">
        <f t="shared" ref="AH111:AH118" si="748">(AG111/12*5*$D111*$G111*$H111*$K111*AH$9)+(AG111/12*4*$E111*$G111*$I111*$K111*AH$10)+(AG111/12*3*$F111*$G111*$I111*$K111*AH$10)</f>
        <v>6370050.7999333329</v>
      </c>
      <c r="AI111" s="39">
        <v>3</v>
      </c>
      <c r="AJ111" s="39">
        <f t="shared" ref="AJ111:AJ118" si="749">(AI111/12*5*$D111*$G111*$H111*$K111*AJ$9)+(AI111/12*4*$E111*$G111*$I111*$K111*AJ$10)+(AI111/12*3*$F111*$G111*$I111*$K111*AJ$10)</f>
        <v>52829.563849999999</v>
      </c>
      <c r="AK111" s="39"/>
      <c r="AL111" s="39">
        <f t="shared" ref="AL111:AL118" si="750">(AK111/12*5*$D111*$G111*$H111*$K111*AL$9)+(AK111/12*4*$E111*$G111*$I111*$K111*AL$10)+(AK111/12*3*$F111*$G111*$I111*$K111*AL$10)</f>
        <v>0</v>
      </c>
      <c r="AM111" s="42">
        <v>0</v>
      </c>
      <c r="AN111" s="39">
        <f t="shared" ref="AN111:AN118" si="751">(AM111/12*5*$D111*$G111*$H111*$K111*AN$9)+(AM111/12*4*$E111*$G111*$I111*$K111*AN$10)+(AM111/12*3*$F111*$G111*$I111*$K111*AN$10)</f>
        <v>0</v>
      </c>
      <c r="AO111" s="43">
        <v>119</v>
      </c>
      <c r="AP111" s="39">
        <f t="shared" ref="AP111:AP118" si="752">(AO111/12*5*$D111*$G111*$H111*$L111*AP$9)+(AO111/12*4*$E111*$G111*$I111*$L111*AP$10)+(AO111/12*3*$F111*$G111*$I111*$L111*AP$10)</f>
        <v>2844808.6278639995</v>
      </c>
      <c r="AQ111" s="39">
        <v>20</v>
      </c>
      <c r="AR111" s="39">
        <f t="shared" ref="AR111:AR118" si="753">(AQ111/12*5*$D111*$G111*$H111*$L111*AR$9)+(AQ111/12*4*$E111*$G111*$I111*$L111*AR$10)+(AQ111/12*3*$F111*$G111*$I111*$L111*AR$10)</f>
        <v>422636.51080000005</v>
      </c>
      <c r="AS111" s="39">
        <v>46</v>
      </c>
      <c r="AT111" s="39">
        <f t="shared" ref="AT111:AT118" si="754">(AS111/12*5*$D111*$G111*$H111*$L111*AT$9)+(AS111/12*4*$E111*$G111*$I111*$L111*AT$10)+(AS111/12*3*$F111*$G111*$I111*$L111*AT$11)</f>
        <v>1099673.923376</v>
      </c>
      <c r="AU111" s="39">
        <v>0</v>
      </c>
      <c r="AV111" s="39">
        <f t="shared" ref="AV111:AV118" si="755">(AU111/12*5*$D111*$G111*$H111*$L111*AV$9)+(AU111/12*4*$E111*$G111*$I111*$L111*AV$10)+(AU111/12*3*$F111*$G111*$I111*$L111*AV$10)</f>
        <v>0</v>
      </c>
      <c r="AW111" s="39"/>
      <c r="AX111" s="39">
        <f t="shared" ref="AX111:AX118" si="756">(AW111/12*5*$D111*$G111*$H111*$K111*AX$9)+(AW111/12*4*$E111*$G111*$I111*$K111*AX$10)+(AW111/12*3*$F111*$G111*$I111*$K111*AX$10)</f>
        <v>0</v>
      </c>
      <c r="AY111" s="39"/>
      <c r="AZ111" s="39">
        <f t="shared" ref="AZ111:AZ118" si="757">(AY111/12*5*$D111*$G111*$H111*$K111*AZ$9)+(AY111/12*4*$E111*$G111*$I111*$K111*AZ$10)+(AY111/12*3*$F111*$G111*$I111*$K111*AZ$10)</f>
        <v>0</v>
      </c>
      <c r="BA111" s="39">
        <v>12</v>
      </c>
      <c r="BB111" s="39">
        <f t="shared" ref="BB111:BB118" si="758">(BA111/12*5*$D111*$G111*$H111*$L111*BB$9)+(BA111/12*4*$E111*$G111*$I111*$L111*BB$10)+(BA111/12*3*$F111*$G111*$I111*$L111*BB$10)</f>
        <v>279038.85071999999</v>
      </c>
      <c r="BC111" s="39">
        <v>0</v>
      </c>
      <c r="BD111" s="39">
        <f t="shared" ref="BD111:BD118" si="759">(BC111/12*5*$D111*$G111*$H111*$K111*BD$9)+(BC111/12*4*$E111*$G111*$I111*$K111*BD$10)+(BC111/12*3*$F111*$G111*$I111*$K111*BD$10)</f>
        <v>0</v>
      </c>
      <c r="BE111" s="39">
        <v>0</v>
      </c>
      <c r="BF111" s="39">
        <f t="shared" ref="BF111:BF118" si="760">(BE111/12*5*$D111*$G111*$H111*$K111*BF$9)+(BE111/12*4*$E111*$G111*$I111*$K111*BF$10)+(BE111/12*3*$F111*$G111*$I111*$K111*BF$10)</f>
        <v>0</v>
      </c>
      <c r="BG111" s="39">
        <v>0</v>
      </c>
      <c r="BH111" s="39">
        <f t="shared" ref="BH111:BH118" si="761">(BG111/12*5*$D111*$G111*$H111*$K111*BH$9)+(BG111/12*4*$E111*$G111*$I111*$K111*BH$10)+(BG111/12*3*$F111*$G111*$I111*$K111*BH$10)</f>
        <v>0</v>
      </c>
      <c r="BI111" s="39">
        <v>0</v>
      </c>
      <c r="BJ111" s="39">
        <f t="shared" ref="BJ111:BJ118" si="762">(BI111/12*5*$D111*$G111*$H111*$L111*BJ$9)+(BI111/12*4*$E111*$G111*$I111*$L111*BJ$10)+(BI111/12*3*$F111*$G111*$I111*$L111*BJ$10)</f>
        <v>0</v>
      </c>
      <c r="BK111" s="39">
        <v>9</v>
      </c>
      <c r="BL111" s="39">
        <f t="shared" ref="BL111:BL118" si="763">(BK111/12*5*$D111*$G111*$H111*$K111*BL$9)+(BK111/12*4*$E111*$G111*$I111*$K111*BL$10)+(BK111/12*3*$F111*$G111*$I111*$K111*BL$10)</f>
        <v>187396.86388499997</v>
      </c>
      <c r="BM111" s="39"/>
      <c r="BN111" s="39">
        <f t="shared" ref="BN111:BN118" si="764">(BM111/12*5*$D111*$G111*$H111*$K111*BN$9)+(BM111/12*4*$E111*$G111*$I111*$K111*BN$10)+(BM111/12*3*$F111*$G111*$I111*$K111*BN$11)</f>
        <v>0</v>
      </c>
      <c r="BO111" s="49"/>
      <c r="BP111" s="39">
        <f t="shared" ref="BP111:BP118" si="765">(BO111/12*5*$D111*$G111*$H111*$L111*BP$9)+(BO111/12*4*$E111*$G111*$I111*$L111*BP$10)+(BO111/12*3*$F111*$G111*$I111*$L111*BP$10)</f>
        <v>0</v>
      </c>
      <c r="BQ111" s="39">
        <v>220</v>
      </c>
      <c r="BR111" s="39">
        <f t="shared" ref="BR111:BR118" si="766">(BQ111/12*5*$D111*$G111*$H111*$L111*BR$9)+(BQ111/12*4*$E111*$G111*$I111*$L111*BR$10)+(BQ111/12*3*$F111*$G111*$I111*$L111*BR$10)</f>
        <v>5809803.8767999997</v>
      </c>
      <c r="BS111" s="39">
        <v>984</v>
      </c>
      <c r="BT111" s="39">
        <f t="shared" ref="BT111:BT118" si="767">(BS111/12*5*$D111*$G111*$H111*$K111*BT$9)+(BS111/12*4*$E111*$G111*$I111*$K111*BT$10)+(BS111/12*3*$F111*$G111*$I111*$K111*BT$10)</f>
        <v>17438759.665600002</v>
      </c>
      <c r="BU111" s="39">
        <v>7</v>
      </c>
      <c r="BV111" s="39">
        <f t="shared" ref="BV111:BV118" si="768">(BU111/12*5*$D111*$G111*$H111*$K111*BV$9)+(BU111/12*4*$E111*$G111*$I111*$K111*BV$10)+(BU111/12*3*$F111*$G111*$I111*$K111*BV$10)</f>
        <v>102789.43705333333</v>
      </c>
      <c r="BW111" s="39">
        <v>0</v>
      </c>
      <c r="BX111" s="39">
        <f t="shared" ref="BX111:BX118" si="769">(BW111/12*5*$D111*$G111*$H111*$L111*BX$9)+(BW111/12*4*$E111*$G111*$I111*$L111*BX$10)+(BW111/12*3*$F111*$G111*$I111*$L111*BX$10)</f>
        <v>0</v>
      </c>
      <c r="BY111" s="39"/>
      <c r="BZ111" s="39">
        <f t="shared" ref="BZ111:BZ118" si="770">(BY111/12*5*$D111*$G111*$H111*$L111*BZ$9)+(BY111/12*4*$E111*$G111*$I111*$L111*BZ$10)+(BY111/12*3*$F111*$G111*$I111*$L111*BZ$10)</f>
        <v>0</v>
      </c>
      <c r="CA111" s="39">
        <v>0</v>
      </c>
      <c r="CB111" s="39">
        <f t="shared" ref="CB111:CB118" si="771">(CA111/12*5*$D111*$G111*$H111*$K111*CB$9)+(CA111/12*4*$E111*$G111*$I111*$K111*CB$10)+(CA111/12*3*$F111*$G111*$I111*$K111*CB$10)</f>
        <v>0</v>
      </c>
      <c r="CC111" s="39">
        <v>15</v>
      </c>
      <c r="CD111" s="39">
        <f t="shared" ref="CD111:CD118" si="772">(CC111/12*5*$D111*$G111*$H111*$L111*CD$9)+(CC111/12*4*$E111*$G111*$I111*$L111*CD$10)+(CC111/12*3*$F111*$G111*$I111*$L111*CD$10)</f>
        <v>319001.70120000001</v>
      </c>
      <c r="CE111" s="39">
        <v>0</v>
      </c>
      <c r="CF111" s="39">
        <f t="shared" ref="CF111:CF118" si="773">(CE111/12*5*$D111*$G111*$H111*$K111*CF$9)+(CE111/12*4*$E111*$G111*$I111*$K111*CF$10)+(CE111/12*3*$F111*$G111*$I111*$K111*CF$10)</f>
        <v>0</v>
      </c>
      <c r="CG111" s="39"/>
      <c r="CH111" s="39">
        <f t="shared" ref="CH111:CH118" si="774">(CG111/12*5*$D111*$G111*$H111*$K111*CH$9)+(CG111/12*4*$E111*$G111*$I111*$K111*CH$10)+(CG111/12*3*$F111*$G111*$I111*$K111*CH$10)</f>
        <v>0</v>
      </c>
      <c r="CI111" s="39">
        <v>4</v>
      </c>
      <c r="CJ111" s="39">
        <f t="shared" ref="CJ111:CJ118" si="775">(CI111/12*5*$D111*$G111*$H111*$K111*CJ$9)+(CI111/12*4*$E111*$G111*$I111*$K111*CJ$10)+(CI111/12*3*$F111*$G111*$I111*$K111*CJ$10)</f>
        <v>58736.82117333333</v>
      </c>
      <c r="CK111" s="39">
        <v>13</v>
      </c>
      <c r="CL111" s="39">
        <f t="shared" ref="CL111:CL118" si="776">(CK111/12*5*$D111*$G111*$H111*$K111*CL$9)+(CK111/12*4*$E111*$G111*$I111*$K111*CL$10)+(CK111/12*3*$F111*$G111*$I111*$K111*CL$10)</f>
        <v>251910.07356666663</v>
      </c>
      <c r="CM111" s="39">
        <v>29</v>
      </c>
      <c r="CN111" s="39">
        <f t="shared" ref="CN111:CN118" si="777">(CM111/12*5*$D111*$G111*$H111*$L111*CN$9)+(CM111/12*4*$E111*$G111*$I111*$L111*CN$10)+(CM111/12*3*$F111*$G111*$I111*$L111*CN$10)</f>
        <v>687259.03871799994</v>
      </c>
      <c r="CO111" s="39">
        <v>33</v>
      </c>
      <c r="CP111" s="39">
        <f t="shared" ref="CP111:CP118" si="778">(CO111/12*5*$D111*$G111*$H111*$L111*CP$9)+(CO111/12*4*$E111*$G111*$I111*$L111*CP$10)+(CO111/12*3*$F111*$G111*$I111*$L111*CP$10)</f>
        <v>899060.58811799996</v>
      </c>
      <c r="CQ111" s="44">
        <v>21</v>
      </c>
      <c r="CR111" s="39">
        <f t="shared" ref="CR111:CR118" si="779">(CQ111/12*5*$D111*$G111*$H111*$K111*CR$9)+(CQ111/12*4*$E111*$G111*$I111*$K111*CR$10)+(CQ111/12*3*$F111*$G111*$I111*$K111*CR$10)</f>
        <v>462143.49019999994</v>
      </c>
      <c r="CS111" s="39">
        <v>10</v>
      </c>
      <c r="CT111" s="39">
        <f t="shared" ref="CT111:CT118" si="780">(CS111/12*5*$D111*$G111*$H111*$L111*CT$9)+(CS111/12*4*$E111*$G111*$I111*$L111*CT$10)+(CS111/12*3*$F111*$G111*$I111*$L111*CT$10)</f>
        <v>266280.78008</v>
      </c>
      <c r="CU111" s="39">
        <v>19</v>
      </c>
      <c r="CV111" s="39">
        <f t="shared" ref="CV111:CV118" si="781">(CU111/12*5*$D111*$G111*$H111*$L111*CV$9)+(CU111/12*4*$E111*$G111*$I111*$L111*CV$10)+(CU111/12*3*$F111*$G111*$I111*$L111*CV$10)</f>
        <v>439778.76664399996</v>
      </c>
      <c r="CW111" s="39">
        <v>60</v>
      </c>
      <c r="CX111" s="39">
        <f t="shared" ref="CX111:CX118" si="782">(CW111/12*5*$D111*$G111*$H111*$L111*CX$9)+(CW111/12*4*$E111*$G111*$I111*$L111*CX$10)+(CW111/12*3*$F111*$G111*$I111*$L111*CX$10)</f>
        <v>1600647.0706799999</v>
      </c>
      <c r="CY111" s="39">
        <v>51</v>
      </c>
      <c r="CZ111" s="39">
        <f t="shared" ref="CZ111:CZ118" si="783">(CY111/12*5*$D111*$G111*$H111*$L111*CZ$9)+(CY111/12*4*$E111*$G111*$I111*$L111*CZ$10)+(CY111/12*3*$F111*$G111*$I111*$L111*CZ$10)</f>
        <v>1358031.978408</v>
      </c>
      <c r="DA111" s="39">
        <v>50</v>
      </c>
      <c r="DB111" s="39">
        <f t="shared" ref="DB111:DB118" si="784">(DA111/12*5*$D111*$G111*$H111*$L111*DB$9)+(DA111/12*4*$E111*$G111*$I111*$L111*DB$10)+(DA111/12*3*$F111*$G111*$I111*$L111*DB$10)</f>
        <v>1333872.5588999998</v>
      </c>
      <c r="DC111" s="39">
        <v>163</v>
      </c>
      <c r="DD111" s="39">
        <f t="shared" ref="DD111:DD118" si="785">(DC111/12*5*$D111*$G111*$H111*$K111*DD$9)+(DC111/12*4*$E111*$G111*$I111*$K111*DD$10)+(DC111/12*3*$F111*$G111*$I111*$K111*DD$10)</f>
        <v>3587113.7572666658</v>
      </c>
      <c r="DE111" s="39">
        <v>21</v>
      </c>
      <c r="DF111" s="39">
        <f t="shared" ref="DF111:DF118" si="786">(DE111/12*5*$D111*$G111*$H111*$K111*DF$9)+(DE111/12*4*$E111*$G111*$I111*$K111*DF$10)+(DE111/12*3*$F111*$G111*$I111*$K111*DF$10)</f>
        <v>475910.52382999996</v>
      </c>
      <c r="DG111" s="39">
        <v>4</v>
      </c>
      <c r="DH111" s="39">
        <f t="shared" ref="DH111:DH118" si="787">(DG111/12*5*$D111*$G111*$H111*$L111*DH$9)+(DG111/12*4*$E111*$G111*$I111*$L111*DH$10)+(DG111/12*3*$F111*$G111*$I111*$L111*DH$10)</f>
        <v>118101.2028</v>
      </c>
      <c r="DI111" s="39">
        <v>59</v>
      </c>
      <c r="DJ111" s="39">
        <f t="shared" ref="DJ111:DJ118" si="788">(DI111/12*5*$D111*$G111*$H111*$L111*DJ$9)+(DI111/12*4*$E111*$G111*$I111*$L111*DJ$10)+(DI111/12*3*$F111*$G111*$I111*$L111*DJ$10)</f>
        <v>1689558.4347600003</v>
      </c>
      <c r="DK111" s="39">
        <v>24</v>
      </c>
      <c r="DL111" s="39">
        <f t="shared" ref="DL111:DL118" si="789">(DK111/12*5*$D111*$G111*$H111*$M111*DL$9)+(DK111/12*4*$E111*$G111*$I111*$M111*DL$10)+(DK111/12*3*$F111*$G111*$I111*$M111*DL$10)</f>
        <v>940591.72230000014</v>
      </c>
      <c r="DM111" s="39">
        <v>39</v>
      </c>
      <c r="DN111" s="39">
        <f t="shared" si="292"/>
        <v>1652118.6448975001</v>
      </c>
      <c r="DO111" s="39"/>
      <c r="DP111" s="39">
        <f t="shared" si="565"/>
        <v>0</v>
      </c>
      <c r="DQ111" s="39">
        <f t="shared" si="736"/>
        <v>2693</v>
      </c>
      <c r="DR111" s="39">
        <f t="shared" si="737"/>
        <v>57986599.364257157</v>
      </c>
    </row>
    <row r="112" spans="1:122" ht="30" customHeight="1" x14ac:dyDescent="0.25">
      <c r="A112" s="46"/>
      <c r="B112" s="47">
        <v>86</v>
      </c>
      <c r="C112" s="33" t="s">
        <v>243</v>
      </c>
      <c r="D112" s="34">
        <f t="shared" si="568"/>
        <v>19063</v>
      </c>
      <c r="E112" s="35">
        <v>18530</v>
      </c>
      <c r="F112" s="35">
        <v>18715</v>
      </c>
      <c r="G112" s="48">
        <v>0.99</v>
      </c>
      <c r="H112" s="37">
        <v>1</v>
      </c>
      <c r="I112" s="37">
        <v>1</v>
      </c>
      <c r="J112" s="38"/>
      <c r="K112" s="34">
        <v>1.4</v>
      </c>
      <c r="L112" s="34">
        <v>1.68</v>
      </c>
      <c r="M112" s="34">
        <v>2.23</v>
      </c>
      <c r="N112" s="34">
        <v>2.57</v>
      </c>
      <c r="O112" s="39">
        <v>8</v>
      </c>
      <c r="P112" s="39">
        <f t="shared" si="739"/>
        <v>221353.11659999998</v>
      </c>
      <c r="Q112" s="39">
        <v>30</v>
      </c>
      <c r="R112" s="39">
        <f t="shared" si="740"/>
        <v>830074.18724999996</v>
      </c>
      <c r="S112" s="39"/>
      <c r="T112" s="39">
        <f t="shared" si="741"/>
        <v>0</v>
      </c>
      <c r="U112" s="39"/>
      <c r="V112" s="39">
        <f t="shared" si="742"/>
        <v>0</v>
      </c>
      <c r="W112" s="39"/>
      <c r="X112" s="39">
        <f t="shared" si="743"/>
        <v>0</v>
      </c>
      <c r="Y112" s="39">
        <v>6</v>
      </c>
      <c r="Z112" s="39">
        <f t="shared" si="744"/>
        <v>166014.83744999999</v>
      </c>
      <c r="AA112" s="39"/>
      <c r="AB112" s="39">
        <f t="shared" si="745"/>
        <v>0</v>
      </c>
      <c r="AC112" s="39"/>
      <c r="AD112" s="39">
        <f t="shared" si="746"/>
        <v>0</v>
      </c>
      <c r="AE112" s="39">
        <v>0</v>
      </c>
      <c r="AF112" s="39">
        <f t="shared" si="747"/>
        <v>0</v>
      </c>
      <c r="AG112" s="39">
        <v>64</v>
      </c>
      <c r="AH112" s="39">
        <f t="shared" si="748"/>
        <v>1770824.9327999998</v>
      </c>
      <c r="AI112" s="39"/>
      <c r="AJ112" s="39">
        <f t="shared" si="749"/>
        <v>0</v>
      </c>
      <c r="AK112" s="39"/>
      <c r="AL112" s="39">
        <f t="shared" si="750"/>
        <v>0</v>
      </c>
      <c r="AM112" s="42">
        <v>0</v>
      </c>
      <c r="AN112" s="39">
        <f t="shared" si="751"/>
        <v>0</v>
      </c>
      <c r="AO112" s="43">
        <v>9</v>
      </c>
      <c r="AP112" s="39">
        <f t="shared" si="752"/>
        <v>287840.61860400002</v>
      </c>
      <c r="AQ112" s="39"/>
      <c r="AR112" s="39">
        <f t="shared" si="753"/>
        <v>0</v>
      </c>
      <c r="AS112" s="39">
        <v>3</v>
      </c>
      <c r="AT112" s="39">
        <f t="shared" si="754"/>
        <v>95946.872868000006</v>
      </c>
      <c r="AU112" s="39"/>
      <c r="AV112" s="39">
        <f t="shared" si="755"/>
        <v>0</v>
      </c>
      <c r="AW112" s="39"/>
      <c r="AX112" s="39">
        <f t="shared" si="756"/>
        <v>0</v>
      </c>
      <c r="AY112" s="39"/>
      <c r="AZ112" s="39">
        <f t="shared" si="757"/>
        <v>0</v>
      </c>
      <c r="BA112" s="39"/>
      <c r="BB112" s="39">
        <f t="shared" si="758"/>
        <v>0</v>
      </c>
      <c r="BC112" s="39"/>
      <c r="BD112" s="39">
        <f t="shared" si="759"/>
        <v>0</v>
      </c>
      <c r="BE112" s="39"/>
      <c r="BF112" s="39">
        <f t="shared" si="760"/>
        <v>0</v>
      </c>
      <c r="BG112" s="39"/>
      <c r="BH112" s="39">
        <f t="shared" si="761"/>
        <v>0</v>
      </c>
      <c r="BI112" s="39"/>
      <c r="BJ112" s="39">
        <f t="shared" si="762"/>
        <v>0</v>
      </c>
      <c r="BK112" s="39">
        <v>0</v>
      </c>
      <c r="BL112" s="39">
        <f t="shared" si="763"/>
        <v>0</v>
      </c>
      <c r="BM112" s="39"/>
      <c r="BN112" s="39">
        <f t="shared" si="764"/>
        <v>0</v>
      </c>
      <c r="BO112" s="49"/>
      <c r="BP112" s="39">
        <f t="shared" si="765"/>
        <v>0</v>
      </c>
      <c r="BQ112" s="39">
        <v>0</v>
      </c>
      <c r="BR112" s="39">
        <f t="shared" si="766"/>
        <v>0</v>
      </c>
      <c r="BS112" s="39"/>
      <c r="BT112" s="39">
        <f t="shared" si="767"/>
        <v>0</v>
      </c>
      <c r="BU112" s="39"/>
      <c r="BV112" s="39">
        <f t="shared" si="768"/>
        <v>0</v>
      </c>
      <c r="BW112" s="39"/>
      <c r="BX112" s="39">
        <f t="shared" si="769"/>
        <v>0</v>
      </c>
      <c r="BY112" s="39"/>
      <c r="BZ112" s="39">
        <f t="shared" si="770"/>
        <v>0</v>
      </c>
      <c r="CA112" s="39"/>
      <c r="CB112" s="39">
        <f t="shared" si="771"/>
        <v>0</v>
      </c>
      <c r="CC112" s="39"/>
      <c r="CD112" s="39">
        <f t="shared" si="772"/>
        <v>0</v>
      </c>
      <c r="CE112" s="39"/>
      <c r="CF112" s="39">
        <f t="shared" si="773"/>
        <v>0</v>
      </c>
      <c r="CG112" s="39"/>
      <c r="CH112" s="39">
        <f t="shared" si="774"/>
        <v>0</v>
      </c>
      <c r="CI112" s="39"/>
      <c r="CJ112" s="39">
        <f t="shared" si="775"/>
        <v>0</v>
      </c>
      <c r="CK112" s="39">
        <v>3</v>
      </c>
      <c r="CL112" s="39">
        <f t="shared" si="776"/>
        <v>77772.652650000004</v>
      </c>
      <c r="CM112" s="39"/>
      <c r="CN112" s="39">
        <f t="shared" si="777"/>
        <v>0</v>
      </c>
      <c r="CO112" s="39"/>
      <c r="CP112" s="39">
        <f t="shared" si="778"/>
        <v>0</v>
      </c>
      <c r="CQ112" s="44"/>
      <c r="CR112" s="39">
        <f t="shared" si="779"/>
        <v>0</v>
      </c>
      <c r="CS112" s="39">
        <v>12</v>
      </c>
      <c r="CT112" s="39">
        <f t="shared" si="780"/>
        <v>427488.60369600001</v>
      </c>
      <c r="CU112" s="39"/>
      <c r="CV112" s="39">
        <f t="shared" si="781"/>
        <v>0</v>
      </c>
      <c r="CW112" s="39"/>
      <c r="CX112" s="39">
        <f t="shared" si="782"/>
        <v>0</v>
      </c>
      <c r="CY112" s="39">
        <v>1</v>
      </c>
      <c r="CZ112" s="39">
        <f t="shared" si="783"/>
        <v>35624.050307999998</v>
      </c>
      <c r="DA112" s="39"/>
      <c r="DB112" s="39">
        <f t="shared" si="784"/>
        <v>0</v>
      </c>
      <c r="DC112" s="39">
        <v>1</v>
      </c>
      <c r="DD112" s="39">
        <f t="shared" si="785"/>
        <v>29441.573699999994</v>
      </c>
      <c r="DE112" s="39">
        <v>1</v>
      </c>
      <c r="DF112" s="39">
        <f t="shared" si="786"/>
        <v>30318.624104999995</v>
      </c>
      <c r="DG112" s="39"/>
      <c r="DH112" s="39">
        <f t="shared" si="787"/>
        <v>0</v>
      </c>
      <c r="DI112" s="39"/>
      <c r="DJ112" s="39">
        <f t="shared" si="788"/>
        <v>0</v>
      </c>
      <c r="DK112" s="39"/>
      <c r="DL112" s="39">
        <f t="shared" si="789"/>
        <v>0</v>
      </c>
      <c r="DM112" s="39"/>
      <c r="DN112" s="39">
        <f t="shared" si="292"/>
        <v>0</v>
      </c>
      <c r="DO112" s="39"/>
      <c r="DP112" s="39">
        <f t="shared" si="565"/>
        <v>0</v>
      </c>
      <c r="DQ112" s="39">
        <f t="shared" si="736"/>
        <v>138</v>
      </c>
      <c r="DR112" s="39">
        <f t="shared" si="737"/>
        <v>3972700.0700309998</v>
      </c>
    </row>
    <row r="113" spans="1:122" ht="30" customHeight="1" x14ac:dyDescent="0.25">
      <c r="A113" s="46"/>
      <c r="B113" s="47">
        <v>87</v>
      </c>
      <c r="C113" s="33" t="s">
        <v>244</v>
      </c>
      <c r="D113" s="34">
        <f t="shared" si="568"/>
        <v>19063</v>
      </c>
      <c r="E113" s="35">
        <v>18530</v>
      </c>
      <c r="F113" s="35">
        <v>18715</v>
      </c>
      <c r="G113" s="48">
        <v>1.1499999999999999</v>
      </c>
      <c r="H113" s="37">
        <v>1</v>
      </c>
      <c r="I113" s="37">
        <v>1</v>
      </c>
      <c r="J113" s="38"/>
      <c r="K113" s="34">
        <v>1.4</v>
      </c>
      <c r="L113" s="34">
        <v>1.68</v>
      </c>
      <c r="M113" s="34">
        <v>2.23</v>
      </c>
      <c r="N113" s="34">
        <v>2.57</v>
      </c>
      <c r="O113" s="39">
        <v>78</v>
      </c>
      <c r="P113" s="39">
        <f t="shared" si="739"/>
        <v>2506991.7372500002</v>
      </c>
      <c r="Q113" s="39">
        <v>120</v>
      </c>
      <c r="R113" s="39">
        <f t="shared" si="740"/>
        <v>3856910.3650000002</v>
      </c>
      <c r="S113" s="39"/>
      <c r="T113" s="39">
        <f t="shared" si="741"/>
        <v>0</v>
      </c>
      <c r="U113" s="39"/>
      <c r="V113" s="39">
        <f t="shared" si="742"/>
        <v>0</v>
      </c>
      <c r="W113" s="39"/>
      <c r="X113" s="39">
        <f t="shared" si="743"/>
        <v>0</v>
      </c>
      <c r="Y113" s="39">
        <v>6</v>
      </c>
      <c r="Z113" s="39">
        <f t="shared" si="744"/>
        <v>192845.51824999999</v>
      </c>
      <c r="AA113" s="39"/>
      <c r="AB113" s="39">
        <f t="shared" si="745"/>
        <v>0</v>
      </c>
      <c r="AC113" s="39"/>
      <c r="AD113" s="39">
        <f t="shared" si="746"/>
        <v>0</v>
      </c>
      <c r="AE113" s="39">
        <v>0</v>
      </c>
      <c r="AF113" s="39">
        <f t="shared" si="747"/>
        <v>0</v>
      </c>
      <c r="AG113" s="39">
        <v>14</v>
      </c>
      <c r="AH113" s="39">
        <f t="shared" si="748"/>
        <v>449972.8759166667</v>
      </c>
      <c r="AI113" s="39">
        <v>4</v>
      </c>
      <c r="AJ113" s="39">
        <f t="shared" si="749"/>
        <v>109466.66383333332</v>
      </c>
      <c r="AK113" s="39"/>
      <c r="AL113" s="39">
        <f t="shared" si="750"/>
        <v>0</v>
      </c>
      <c r="AM113" s="42">
        <v>0</v>
      </c>
      <c r="AN113" s="39">
        <f t="shared" si="751"/>
        <v>0</v>
      </c>
      <c r="AO113" s="43">
        <v>260</v>
      </c>
      <c r="AP113" s="39">
        <f t="shared" si="752"/>
        <v>9659297.9756000005</v>
      </c>
      <c r="AQ113" s="39">
        <v>17</v>
      </c>
      <c r="AR113" s="39">
        <f t="shared" si="753"/>
        <v>558279.98554999998</v>
      </c>
      <c r="AS113" s="39">
        <v>50</v>
      </c>
      <c r="AT113" s="39">
        <f t="shared" si="754"/>
        <v>1857557.3029999998</v>
      </c>
      <c r="AU113" s="39"/>
      <c r="AV113" s="39">
        <f t="shared" si="755"/>
        <v>0</v>
      </c>
      <c r="AW113" s="39"/>
      <c r="AX113" s="39">
        <f t="shared" si="756"/>
        <v>0</v>
      </c>
      <c r="AY113" s="39"/>
      <c r="AZ113" s="39">
        <f t="shared" si="757"/>
        <v>0</v>
      </c>
      <c r="BA113" s="39">
        <v>1</v>
      </c>
      <c r="BB113" s="39">
        <f t="shared" si="758"/>
        <v>36136.788099999998</v>
      </c>
      <c r="BC113" s="39"/>
      <c r="BD113" s="39">
        <f t="shared" si="759"/>
        <v>0</v>
      </c>
      <c r="BE113" s="39"/>
      <c r="BF113" s="39">
        <f t="shared" si="760"/>
        <v>0</v>
      </c>
      <c r="BG113" s="39"/>
      <c r="BH113" s="39">
        <f t="shared" si="761"/>
        <v>0</v>
      </c>
      <c r="BI113" s="39"/>
      <c r="BJ113" s="39">
        <f t="shared" si="762"/>
        <v>0</v>
      </c>
      <c r="BK113" s="39">
        <v>0</v>
      </c>
      <c r="BL113" s="39">
        <f t="shared" si="763"/>
        <v>0</v>
      </c>
      <c r="BM113" s="39">
        <v>1</v>
      </c>
      <c r="BN113" s="39">
        <f t="shared" si="764"/>
        <v>30959.288383333329</v>
      </c>
      <c r="BO113" s="49"/>
      <c r="BP113" s="39">
        <f t="shared" si="765"/>
        <v>0</v>
      </c>
      <c r="BQ113" s="39">
        <v>3</v>
      </c>
      <c r="BR113" s="39">
        <f t="shared" si="766"/>
        <v>123119.30819999997</v>
      </c>
      <c r="BS113" s="39"/>
      <c r="BT113" s="39">
        <f t="shared" si="767"/>
        <v>0</v>
      </c>
      <c r="BU113" s="39"/>
      <c r="BV113" s="39">
        <f t="shared" si="768"/>
        <v>0</v>
      </c>
      <c r="BW113" s="39"/>
      <c r="BX113" s="39">
        <f t="shared" si="769"/>
        <v>0</v>
      </c>
      <c r="BY113" s="39"/>
      <c r="BZ113" s="39">
        <f t="shared" si="770"/>
        <v>0</v>
      </c>
      <c r="CA113" s="39"/>
      <c r="CB113" s="39">
        <f t="shared" si="771"/>
        <v>0</v>
      </c>
      <c r="CC113" s="39">
        <v>32</v>
      </c>
      <c r="CD113" s="39">
        <f t="shared" si="772"/>
        <v>1057591.2256</v>
      </c>
      <c r="CE113" s="39"/>
      <c r="CF113" s="39">
        <f t="shared" si="773"/>
        <v>0</v>
      </c>
      <c r="CG113" s="39"/>
      <c r="CH113" s="39">
        <f t="shared" si="774"/>
        <v>0</v>
      </c>
      <c r="CI113" s="39"/>
      <c r="CJ113" s="39">
        <f t="shared" si="775"/>
        <v>0</v>
      </c>
      <c r="CK113" s="39">
        <v>44</v>
      </c>
      <c r="CL113" s="39">
        <f t="shared" si="776"/>
        <v>1325015.5636666664</v>
      </c>
      <c r="CM113" s="39">
        <v>8</v>
      </c>
      <c r="CN113" s="39">
        <f t="shared" si="777"/>
        <v>294631.08835999999</v>
      </c>
      <c r="CO113" s="39">
        <v>24</v>
      </c>
      <c r="CP113" s="39">
        <f t="shared" si="778"/>
        <v>1016137.2740399998</v>
      </c>
      <c r="CQ113" s="44">
        <v>21</v>
      </c>
      <c r="CR113" s="39">
        <f t="shared" si="779"/>
        <v>718195.96449999989</v>
      </c>
      <c r="CS113" s="39">
        <v>3</v>
      </c>
      <c r="CT113" s="39">
        <f t="shared" si="780"/>
        <v>124144.41773999998</v>
      </c>
      <c r="CU113" s="39">
        <v>5</v>
      </c>
      <c r="CV113" s="39">
        <f t="shared" si="781"/>
        <v>179852.62505</v>
      </c>
      <c r="CW113" s="39">
        <v>9</v>
      </c>
      <c r="CX113" s="39">
        <f t="shared" si="782"/>
        <v>373123.81039499992</v>
      </c>
      <c r="CY113" s="39"/>
      <c r="CZ113" s="39">
        <f t="shared" si="783"/>
        <v>0</v>
      </c>
      <c r="DA113" s="39">
        <v>47</v>
      </c>
      <c r="DB113" s="39">
        <f t="shared" si="784"/>
        <v>1948535.4542849995</v>
      </c>
      <c r="DC113" s="39">
        <v>43</v>
      </c>
      <c r="DD113" s="39">
        <f t="shared" si="785"/>
        <v>1470591.7368333333</v>
      </c>
      <c r="DE113" s="39">
        <v>7</v>
      </c>
      <c r="DF113" s="39">
        <f t="shared" si="786"/>
        <v>246530.22630833334</v>
      </c>
      <c r="DG113" s="39"/>
      <c r="DH113" s="39">
        <f t="shared" si="787"/>
        <v>0</v>
      </c>
      <c r="DI113" s="39">
        <v>15</v>
      </c>
      <c r="DJ113" s="39">
        <f t="shared" si="788"/>
        <v>667541.98349999997</v>
      </c>
      <c r="DK113" s="39">
        <v>8</v>
      </c>
      <c r="DL113" s="39">
        <f t="shared" si="789"/>
        <v>487243.45974999998</v>
      </c>
      <c r="DM113" s="39">
        <v>20</v>
      </c>
      <c r="DN113" s="39">
        <f t="shared" si="292"/>
        <v>1316657.2707083332</v>
      </c>
      <c r="DO113" s="39"/>
      <c r="DP113" s="39">
        <f t="shared" si="565"/>
        <v>0</v>
      </c>
      <c r="DQ113" s="39">
        <f t="shared" si="736"/>
        <v>840</v>
      </c>
      <c r="DR113" s="39">
        <f t="shared" si="737"/>
        <v>30607329.909820005</v>
      </c>
    </row>
    <row r="114" spans="1:122" ht="15.75" customHeight="1" x14ac:dyDescent="0.25">
      <c r="A114" s="46"/>
      <c r="B114" s="47">
        <v>88</v>
      </c>
      <c r="C114" s="33" t="s">
        <v>245</v>
      </c>
      <c r="D114" s="34">
        <f t="shared" si="568"/>
        <v>19063</v>
      </c>
      <c r="E114" s="35">
        <v>18530</v>
      </c>
      <c r="F114" s="35">
        <v>18715</v>
      </c>
      <c r="G114" s="48">
        <v>2.82</v>
      </c>
      <c r="H114" s="37">
        <v>1</v>
      </c>
      <c r="I114" s="37">
        <v>1</v>
      </c>
      <c r="J114" s="38"/>
      <c r="K114" s="34">
        <v>1.4</v>
      </c>
      <c r="L114" s="34">
        <v>1.68</v>
      </c>
      <c r="M114" s="34">
        <v>2.23</v>
      </c>
      <c r="N114" s="34">
        <v>2.57</v>
      </c>
      <c r="O114" s="39">
        <v>67</v>
      </c>
      <c r="P114" s="39">
        <f t="shared" si="739"/>
        <v>5280613.3649499994</v>
      </c>
      <c r="Q114" s="39">
        <v>225</v>
      </c>
      <c r="R114" s="39">
        <f t="shared" si="740"/>
        <v>17733403.091250002</v>
      </c>
      <c r="S114" s="39"/>
      <c r="T114" s="39">
        <f t="shared" si="741"/>
        <v>0</v>
      </c>
      <c r="U114" s="39"/>
      <c r="V114" s="39">
        <f t="shared" si="742"/>
        <v>0</v>
      </c>
      <c r="W114" s="39"/>
      <c r="X114" s="39">
        <f t="shared" si="743"/>
        <v>0</v>
      </c>
      <c r="Y114" s="39">
        <v>15</v>
      </c>
      <c r="Z114" s="39">
        <f t="shared" si="744"/>
        <v>1182226.8727500001</v>
      </c>
      <c r="AA114" s="39"/>
      <c r="AB114" s="39">
        <f t="shared" si="745"/>
        <v>0</v>
      </c>
      <c r="AC114" s="39"/>
      <c r="AD114" s="39">
        <f t="shared" si="746"/>
        <v>0</v>
      </c>
      <c r="AE114" s="39">
        <v>0</v>
      </c>
      <c r="AF114" s="39">
        <f t="shared" si="747"/>
        <v>0</v>
      </c>
      <c r="AG114" s="39">
        <v>5</v>
      </c>
      <c r="AH114" s="39">
        <f t="shared" si="748"/>
        <v>394075.62424999999</v>
      </c>
      <c r="AI114" s="39"/>
      <c r="AJ114" s="39">
        <f t="shared" si="749"/>
        <v>0</v>
      </c>
      <c r="AK114" s="39"/>
      <c r="AL114" s="39">
        <f t="shared" si="750"/>
        <v>0</v>
      </c>
      <c r="AM114" s="42">
        <v>0</v>
      </c>
      <c r="AN114" s="39">
        <f t="shared" si="751"/>
        <v>0</v>
      </c>
      <c r="AO114" s="43">
        <v>60</v>
      </c>
      <c r="AP114" s="39">
        <f t="shared" si="752"/>
        <v>5466064.2724799998</v>
      </c>
      <c r="AQ114" s="39"/>
      <c r="AR114" s="39">
        <f t="shared" si="753"/>
        <v>0</v>
      </c>
      <c r="AS114" s="39">
        <v>149</v>
      </c>
      <c r="AT114" s="39">
        <f t="shared" si="754"/>
        <v>13574059.609991997</v>
      </c>
      <c r="AU114" s="39"/>
      <c r="AV114" s="39">
        <f t="shared" si="755"/>
        <v>0</v>
      </c>
      <c r="AW114" s="39"/>
      <c r="AX114" s="39">
        <f t="shared" si="756"/>
        <v>0</v>
      </c>
      <c r="AY114" s="39"/>
      <c r="AZ114" s="39">
        <f t="shared" si="757"/>
        <v>0</v>
      </c>
      <c r="BA114" s="39">
        <v>3</v>
      </c>
      <c r="BB114" s="39">
        <f t="shared" si="758"/>
        <v>265841.06723999995</v>
      </c>
      <c r="BC114" s="39"/>
      <c r="BD114" s="39">
        <f t="shared" si="759"/>
        <v>0</v>
      </c>
      <c r="BE114" s="39"/>
      <c r="BF114" s="39">
        <f t="shared" si="760"/>
        <v>0</v>
      </c>
      <c r="BG114" s="39"/>
      <c r="BH114" s="39">
        <f t="shared" si="761"/>
        <v>0</v>
      </c>
      <c r="BI114" s="39"/>
      <c r="BJ114" s="39">
        <f t="shared" si="762"/>
        <v>0</v>
      </c>
      <c r="BK114" s="39">
        <v>6</v>
      </c>
      <c r="BL114" s="39">
        <f t="shared" si="763"/>
        <v>476089.32986999996</v>
      </c>
      <c r="BM114" s="39">
        <v>5</v>
      </c>
      <c r="BN114" s="39">
        <f t="shared" si="764"/>
        <v>379587.79670000001</v>
      </c>
      <c r="BO114" s="49"/>
      <c r="BP114" s="39">
        <f t="shared" si="765"/>
        <v>0</v>
      </c>
      <c r="BQ114" s="39">
        <v>0</v>
      </c>
      <c r="BR114" s="39">
        <f t="shared" si="766"/>
        <v>0</v>
      </c>
      <c r="BS114" s="39"/>
      <c r="BT114" s="39">
        <f t="shared" si="767"/>
        <v>0</v>
      </c>
      <c r="BU114" s="39"/>
      <c r="BV114" s="39">
        <f t="shared" si="768"/>
        <v>0</v>
      </c>
      <c r="BW114" s="39"/>
      <c r="BX114" s="39">
        <f t="shared" si="769"/>
        <v>0</v>
      </c>
      <c r="BY114" s="39"/>
      <c r="BZ114" s="39">
        <f t="shared" si="770"/>
        <v>0</v>
      </c>
      <c r="CA114" s="39"/>
      <c r="CB114" s="39">
        <f t="shared" si="771"/>
        <v>0</v>
      </c>
      <c r="CC114" s="39">
        <v>20</v>
      </c>
      <c r="CD114" s="39">
        <f t="shared" si="772"/>
        <v>1620873.5088</v>
      </c>
      <c r="CE114" s="39"/>
      <c r="CF114" s="39">
        <f t="shared" si="773"/>
        <v>0</v>
      </c>
      <c r="CG114" s="39"/>
      <c r="CH114" s="39">
        <f t="shared" si="774"/>
        <v>0</v>
      </c>
      <c r="CI114" s="39"/>
      <c r="CJ114" s="39">
        <f t="shared" si="775"/>
        <v>0</v>
      </c>
      <c r="CK114" s="39">
        <v>1</v>
      </c>
      <c r="CL114" s="39">
        <f t="shared" si="776"/>
        <v>73844.74089999999</v>
      </c>
      <c r="CM114" s="39">
        <v>20</v>
      </c>
      <c r="CN114" s="39">
        <f t="shared" si="777"/>
        <v>1806216.67212</v>
      </c>
      <c r="CO114" s="39">
        <v>20</v>
      </c>
      <c r="CP114" s="39">
        <f t="shared" si="778"/>
        <v>2076454.4295600001</v>
      </c>
      <c r="CQ114" s="44">
        <v>8</v>
      </c>
      <c r="CR114" s="39">
        <f t="shared" si="779"/>
        <v>670911.01279999979</v>
      </c>
      <c r="CS114" s="39">
        <v>2</v>
      </c>
      <c r="CT114" s="39">
        <f t="shared" si="780"/>
        <v>202949.13508799995</v>
      </c>
      <c r="CU114" s="39">
        <v>1</v>
      </c>
      <c r="CV114" s="39">
        <f t="shared" si="781"/>
        <v>88205.983067999987</v>
      </c>
      <c r="CW114" s="39">
        <v>4</v>
      </c>
      <c r="CX114" s="39">
        <f t="shared" si="782"/>
        <v>406650.87741599989</v>
      </c>
      <c r="CY114" s="39">
        <v>8</v>
      </c>
      <c r="CZ114" s="39">
        <f t="shared" si="783"/>
        <v>811796.54035199981</v>
      </c>
      <c r="DA114" s="39">
        <v>10</v>
      </c>
      <c r="DB114" s="39">
        <f t="shared" si="784"/>
        <v>1016627.1935399999</v>
      </c>
      <c r="DC114" s="39">
        <v>15</v>
      </c>
      <c r="DD114" s="39">
        <f t="shared" si="785"/>
        <v>1257958.1489999997</v>
      </c>
      <c r="DE114" s="39">
        <v>3</v>
      </c>
      <c r="DF114" s="39">
        <f t="shared" si="786"/>
        <v>259086.42416999995</v>
      </c>
      <c r="DG114" s="39"/>
      <c r="DH114" s="39">
        <f t="shared" si="787"/>
        <v>0</v>
      </c>
      <c r="DI114" s="39">
        <v>3</v>
      </c>
      <c r="DJ114" s="39">
        <f t="shared" si="788"/>
        <v>327385.80755999999</v>
      </c>
      <c r="DK114" s="39">
        <v>1</v>
      </c>
      <c r="DL114" s="39">
        <f t="shared" si="789"/>
        <v>149350.71266249998</v>
      </c>
      <c r="DM114" s="39">
        <v>3</v>
      </c>
      <c r="DN114" s="39">
        <f t="shared" ref="DN114:DN139" si="790">(DM114/12*5*$D114*$G114*$H114*$N114*DN$9)+(DM114/12*4*$E114*$G114*$I114*$N114*DN$10)+(DM114/12*3*$F114*$G114*$I114*$N114*DN$10)</f>
        <v>484300.89174749993</v>
      </c>
      <c r="DO114" s="39"/>
      <c r="DP114" s="39">
        <f t="shared" si="565"/>
        <v>0</v>
      </c>
      <c r="DQ114" s="39">
        <f t="shared" si="736"/>
        <v>654</v>
      </c>
      <c r="DR114" s="39">
        <f t="shared" si="737"/>
        <v>56004573.108265989</v>
      </c>
    </row>
    <row r="115" spans="1:122" ht="28.5" customHeight="1" x14ac:dyDescent="0.25">
      <c r="A115" s="46"/>
      <c r="B115" s="47">
        <v>89</v>
      </c>
      <c r="C115" s="33" t="s">
        <v>246</v>
      </c>
      <c r="D115" s="34">
        <f t="shared" si="568"/>
        <v>19063</v>
      </c>
      <c r="E115" s="35">
        <v>18530</v>
      </c>
      <c r="F115" s="35">
        <v>18715</v>
      </c>
      <c r="G115" s="48">
        <v>2.52</v>
      </c>
      <c r="H115" s="37">
        <v>1</v>
      </c>
      <c r="I115" s="37">
        <v>1</v>
      </c>
      <c r="J115" s="38"/>
      <c r="K115" s="34">
        <v>1.4</v>
      </c>
      <c r="L115" s="34">
        <v>1.68</v>
      </c>
      <c r="M115" s="34">
        <v>2.23</v>
      </c>
      <c r="N115" s="34">
        <v>2.57</v>
      </c>
      <c r="O115" s="39">
        <v>440</v>
      </c>
      <c r="P115" s="39">
        <f t="shared" si="739"/>
        <v>30989436.323999994</v>
      </c>
      <c r="Q115" s="39">
        <v>1835</v>
      </c>
      <c r="R115" s="39">
        <f t="shared" si="740"/>
        <v>129240035.57849999</v>
      </c>
      <c r="S115" s="39">
        <v>0</v>
      </c>
      <c r="T115" s="39">
        <f t="shared" si="741"/>
        <v>0</v>
      </c>
      <c r="U115" s="39"/>
      <c r="V115" s="39">
        <f t="shared" si="742"/>
        <v>0</v>
      </c>
      <c r="W115" s="39">
        <v>0</v>
      </c>
      <c r="X115" s="39">
        <f t="shared" si="743"/>
        <v>0</v>
      </c>
      <c r="Y115" s="39">
        <v>100</v>
      </c>
      <c r="Z115" s="39">
        <f t="shared" si="744"/>
        <v>7043053.71</v>
      </c>
      <c r="AA115" s="39"/>
      <c r="AB115" s="39">
        <f t="shared" si="745"/>
        <v>0</v>
      </c>
      <c r="AC115" s="39">
        <v>0</v>
      </c>
      <c r="AD115" s="39">
        <f t="shared" si="746"/>
        <v>0</v>
      </c>
      <c r="AE115" s="39">
        <v>0</v>
      </c>
      <c r="AF115" s="39">
        <f t="shared" si="747"/>
        <v>0</v>
      </c>
      <c r="AG115" s="39">
        <v>2</v>
      </c>
      <c r="AH115" s="39">
        <f t="shared" si="748"/>
        <v>140861.0742</v>
      </c>
      <c r="AI115" s="39">
        <v>2</v>
      </c>
      <c r="AJ115" s="39">
        <f t="shared" si="749"/>
        <v>119937.38819999999</v>
      </c>
      <c r="AK115" s="39"/>
      <c r="AL115" s="39">
        <f t="shared" si="750"/>
        <v>0</v>
      </c>
      <c r="AM115" s="42">
        <v>0</v>
      </c>
      <c r="AN115" s="39">
        <f t="shared" si="751"/>
        <v>0</v>
      </c>
      <c r="AO115" s="43">
        <v>292</v>
      </c>
      <c r="AP115" s="39">
        <f t="shared" si="752"/>
        <v>23771564.623296</v>
      </c>
      <c r="AQ115" s="39"/>
      <c r="AR115" s="39">
        <f t="shared" si="753"/>
        <v>0</v>
      </c>
      <c r="AS115" s="39">
        <v>893</v>
      </c>
      <c r="AT115" s="39">
        <f t="shared" si="754"/>
        <v>72698654.823984012</v>
      </c>
      <c r="AU115" s="39">
        <v>0</v>
      </c>
      <c r="AV115" s="39">
        <f t="shared" si="755"/>
        <v>0</v>
      </c>
      <c r="AW115" s="39"/>
      <c r="AX115" s="39">
        <f t="shared" si="756"/>
        <v>0</v>
      </c>
      <c r="AY115" s="39"/>
      <c r="AZ115" s="39">
        <f t="shared" si="757"/>
        <v>0</v>
      </c>
      <c r="BA115" s="39">
        <v>32</v>
      </c>
      <c r="BB115" s="39">
        <f t="shared" si="758"/>
        <v>2533974.4281599997</v>
      </c>
      <c r="BC115" s="39">
        <v>0</v>
      </c>
      <c r="BD115" s="39">
        <f t="shared" si="759"/>
        <v>0</v>
      </c>
      <c r="BE115" s="39">
        <v>0</v>
      </c>
      <c r="BF115" s="39">
        <f t="shared" si="760"/>
        <v>0</v>
      </c>
      <c r="BG115" s="39">
        <v>0</v>
      </c>
      <c r="BH115" s="39">
        <f t="shared" si="761"/>
        <v>0</v>
      </c>
      <c r="BI115" s="39">
        <v>0</v>
      </c>
      <c r="BJ115" s="39">
        <f t="shared" si="762"/>
        <v>0</v>
      </c>
      <c r="BK115" s="39">
        <v>30</v>
      </c>
      <c r="BL115" s="39">
        <f t="shared" si="763"/>
        <v>2127207.6441000002</v>
      </c>
      <c r="BM115" s="39">
        <v>36</v>
      </c>
      <c r="BN115" s="39">
        <f t="shared" si="764"/>
        <v>2442284.0366399996</v>
      </c>
      <c r="BO115" s="49">
        <v>9</v>
      </c>
      <c r="BP115" s="39">
        <f t="shared" si="765"/>
        <v>651798.07056000002</v>
      </c>
      <c r="BQ115" s="39">
        <v>0</v>
      </c>
      <c r="BR115" s="39">
        <f t="shared" si="766"/>
        <v>0</v>
      </c>
      <c r="BS115" s="39">
        <v>0</v>
      </c>
      <c r="BT115" s="39">
        <f t="shared" si="767"/>
        <v>0</v>
      </c>
      <c r="BU115" s="39">
        <v>1</v>
      </c>
      <c r="BV115" s="39">
        <f t="shared" si="768"/>
        <v>50005.672080000004</v>
      </c>
      <c r="BW115" s="39"/>
      <c r="BX115" s="39">
        <f t="shared" si="769"/>
        <v>0</v>
      </c>
      <c r="BY115" s="39"/>
      <c r="BZ115" s="39">
        <f t="shared" si="770"/>
        <v>0</v>
      </c>
      <c r="CA115" s="39">
        <v>0</v>
      </c>
      <c r="CB115" s="39">
        <f t="shared" si="771"/>
        <v>0</v>
      </c>
      <c r="CC115" s="39">
        <v>108</v>
      </c>
      <c r="CD115" s="39">
        <f t="shared" si="772"/>
        <v>7821576.8467200007</v>
      </c>
      <c r="CE115" s="39">
        <v>0</v>
      </c>
      <c r="CF115" s="39">
        <f t="shared" si="773"/>
        <v>0</v>
      </c>
      <c r="CG115" s="39"/>
      <c r="CH115" s="39">
        <f t="shared" si="774"/>
        <v>0</v>
      </c>
      <c r="CI115" s="39">
        <v>14</v>
      </c>
      <c r="CJ115" s="39">
        <f t="shared" si="775"/>
        <v>700079.40911999997</v>
      </c>
      <c r="CK115" s="39">
        <v>52</v>
      </c>
      <c r="CL115" s="39">
        <f t="shared" si="776"/>
        <v>3431423.7047999995</v>
      </c>
      <c r="CM115" s="39">
        <v>101</v>
      </c>
      <c r="CN115" s="39">
        <f t="shared" si="777"/>
        <v>8151033.1097159991</v>
      </c>
      <c r="CO115" s="39">
        <v>135</v>
      </c>
      <c r="CP115" s="39">
        <f t="shared" si="778"/>
        <v>12524996.399579998</v>
      </c>
      <c r="CQ115" s="44">
        <v>98</v>
      </c>
      <c r="CR115" s="39">
        <f t="shared" si="779"/>
        <v>7344334.3847999983</v>
      </c>
      <c r="CS115" s="39">
        <v>11</v>
      </c>
      <c r="CT115" s="39">
        <f t="shared" si="780"/>
        <v>997473.4086239998</v>
      </c>
      <c r="CU115" s="39">
        <v>12</v>
      </c>
      <c r="CV115" s="39">
        <f t="shared" si="781"/>
        <v>945868.41417600005</v>
      </c>
      <c r="CW115" s="39">
        <v>40</v>
      </c>
      <c r="CX115" s="39">
        <f t="shared" si="782"/>
        <v>3633901.4577599997</v>
      </c>
      <c r="CY115" s="39">
        <v>48</v>
      </c>
      <c r="CZ115" s="39">
        <f t="shared" si="783"/>
        <v>4352611.2376319999</v>
      </c>
      <c r="DA115" s="39">
        <v>90</v>
      </c>
      <c r="DB115" s="39">
        <f t="shared" si="784"/>
        <v>8176278.27996</v>
      </c>
      <c r="DC115" s="39">
        <v>173</v>
      </c>
      <c r="DD115" s="39">
        <f t="shared" si="785"/>
        <v>12964998.454799997</v>
      </c>
      <c r="DE115" s="39">
        <v>72</v>
      </c>
      <c r="DF115" s="39">
        <f t="shared" si="786"/>
        <v>5556576.9268799992</v>
      </c>
      <c r="DG115" s="39"/>
      <c r="DH115" s="39">
        <f t="shared" si="787"/>
        <v>0</v>
      </c>
      <c r="DI115" s="39">
        <v>45</v>
      </c>
      <c r="DJ115" s="39">
        <f t="shared" si="788"/>
        <v>4388362.9523999998</v>
      </c>
      <c r="DK115" s="39">
        <v>5</v>
      </c>
      <c r="DL115" s="39">
        <f t="shared" si="789"/>
        <v>667311.69487500004</v>
      </c>
      <c r="DM115" s="39">
        <v>11</v>
      </c>
      <c r="DN115" s="39">
        <f t="shared" si="790"/>
        <v>1586858.2410449996</v>
      </c>
      <c r="DO115" s="39"/>
      <c r="DP115" s="39">
        <f t="shared" si="565"/>
        <v>0</v>
      </c>
      <c r="DQ115" s="39">
        <f t="shared" si="736"/>
        <v>4687</v>
      </c>
      <c r="DR115" s="39">
        <f t="shared" si="737"/>
        <v>355052498.29660797</v>
      </c>
    </row>
    <row r="116" spans="1:122" ht="28.5" customHeight="1" x14ac:dyDescent="0.25">
      <c r="A116" s="46"/>
      <c r="B116" s="47">
        <v>90</v>
      </c>
      <c r="C116" s="33" t="s">
        <v>247</v>
      </c>
      <c r="D116" s="34">
        <f t="shared" si="568"/>
        <v>19063</v>
      </c>
      <c r="E116" s="35">
        <v>18530</v>
      </c>
      <c r="F116" s="35">
        <v>18715</v>
      </c>
      <c r="G116" s="48">
        <v>3.12</v>
      </c>
      <c r="H116" s="37">
        <v>1</v>
      </c>
      <c r="I116" s="37">
        <v>1</v>
      </c>
      <c r="J116" s="38"/>
      <c r="K116" s="34">
        <v>1.4</v>
      </c>
      <c r="L116" s="34">
        <v>1.68</v>
      </c>
      <c r="M116" s="34">
        <v>2.23</v>
      </c>
      <c r="N116" s="34">
        <v>2.57</v>
      </c>
      <c r="O116" s="39">
        <v>0</v>
      </c>
      <c r="P116" s="39">
        <f t="shared" si="739"/>
        <v>0</v>
      </c>
      <c r="Q116" s="39">
        <v>8</v>
      </c>
      <c r="R116" s="39">
        <f t="shared" si="740"/>
        <v>697597.70079999999</v>
      </c>
      <c r="S116" s="39"/>
      <c r="T116" s="39">
        <f t="shared" si="741"/>
        <v>0</v>
      </c>
      <c r="U116" s="39"/>
      <c r="V116" s="39">
        <f t="shared" si="742"/>
        <v>0</v>
      </c>
      <c r="W116" s="39"/>
      <c r="X116" s="39">
        <f t="shared" si="743"/>
        <v>0</v>
      </c>
      <c r="Y116" s="39">
        <v>0</v>
      </c>
      <c r="Z116" s="39">
        <f t="shared" si="744"/>
        <v>0</v>
      </c>
      <c r="AA116" s="39"/>
      <c r="AB116" s="39">
        <f t="shared" si="745"/>
        <v>0</v>
      </c>
      <c r="AC116" s="39"/>
      <c r="AD116" s="39">
        <f t="shared" si="746"/>
        <v>0</v>
      </c>
      <c r="AE116" s="39">
        <v>0</v>
      </c>
      <c r="AF116" s="39">
        <f t="shared" si="747"/>
        <v>0</v>
      </c>
      <c r="AG116" s="39">
        <v>0</v>
      </c>
      <c r="AH116" s="39">
        <f t="shared" si="748"/>
        <v>0</v>
      </c>
      <c r="AI116" s="39"/>
      <c r="AJ116" s="39">
        <f t="shared" si="749"/>
        <v>0</v>
      </c>
      <c r="AK116" s="39"/>
      <c r="AL116" s="39">
        <f t="shared" si="750"/>
        <v>0</v>
      </c>
      <c r="AM116" s="42">
        <v>0</v>
      </c>
      <c r="AN116" s="39">
        <f t="shared" si="751"/>
        <v>0</v>
      </c>
      <c r="AO116" s="43">
        <v>17</v>
      </c>
      <c r="AP116" s="39">
        <f t="shared" si="752"/>
        <v>1713475.4669760002</v>
      </c>
      <c r="AQ116" s="39"/>
      <c r="AR116" s="39">
        <f t="shared" si="753"/>
        <v>0</v>
      </c>
      <c r="AS116" s="39">
        <v>3</v>
      </c>
      <c r="AT116" s="39">
        <f t="shared" si="754"/>
        <v>302378.02358399995</v>
      </c>
      <c r="AU116" s="39"/>
      <c r="AV116" s="39">
        <f t="shared" si="755"/>
        <v>0</v>
      </c>
      <c r="AW116" s="39"/>
      <c r="AX116" s="39">
        <f t="shared" si="756"/>
        <v>0</v>
      </c>
      <c r="AY116" s="39"/>
      <c r="AZ116" s="39">
        <f t="shared" si="757"/>
        <v>0</v>
      </c>
      <c r="BA116" s="39"/>
      <c r="BB116" s="39">
        <f t="shared" si="758"/>
        <v>0</v>
      </c>
      <c r="BC116" s="39"/>
      <c r="BD116" s="39">
        <f t="shared" si="759"/>
        <v>0</v>
      </c>
      <c r="BE116" s="39"/>
      <c r="BF116" s="39">
        <f t="shared" si="760"/>
        <v>0</v>
      </c>
      <c r="BG116" s="39"/>
      <c r="BH116" s="39">
        <f t="shared" si="761"/>
        <v>0</v>
      </c>
      <c r="BI116" s="39"/>
      <c r="BJ116" s="39">
        <f t="shared" si="762"/>
        <v>0</v>
      </c>
      <c r="BK116" s="39">
        <v>0</v>
      </c>
      <c r="BL116" s="39">
        <f t="shared" si="763"/>
        <v>0</v>
      </c>
      <c r="BM116" s="39"/>
      <c r="BN116" s="39">
        <f t="shared" si="764"/>
        <v>0</v>
      </c>
      <c r="BO116" s="49"/>
      <c r="BP116" s="39">
        <f t="shared" si="765"/>
        <v>0</v>
      </c>
      <c r="BQ116" s="39">
        <v>0</v>
      </c>
      <c r="BR116" s="39">
        <f t="shared" si="766"/>
        <v>0</v>
      </c>
      <c r="BS116" s="39"/>
      <c r="BT116" s="39">
        <f t="shared" si="767"/>
        <v>0</v>
      </c>
      <c r="BU116" s="39"/>
      <c r="BV116" s="39">
        <f t="shared" si="768"/>
        <v>0</v>
      </c>
      <c r="BW116" s="39"/>
      <c r="BX116" s="39">
        <f t="shared" si="769"/>
        <v>0</v>
      </c>
      <c r="BY116" s="39"/>
      <c r="BZ116" s="39">
        <f t="shared" si="770"/>
        <v>0</v>
      </c>
      <c r="CA116" s="39"/>
      <c r="CB116" s="39">
        <f t="shared" si="771"/>
        <v>0</v>
      </c>
      <c r="CC116" s="39"/>
      <c r="CD116" s="39">
        <f t="shared" si="772"/>
        <v>0</v>
      </c>
      <c r="CE116" s="39"/>
      <c r="CF116" s="39">
        <f t="shared" si="773"/>
        <v>0</v>
      </c>
      <c r="CG116" s="39"/>
      <c r="CH116" s="39">
        <f t="shared" si="774"/>
        <v>0</v>
      </c>
      <c r="CI116" s="39"/>
      <c r="CJ116" s="39">
        <f t="shared" si="775"/>
        <v>0</v>
      </c>
      <c r="CK116" s="39"/>
      <c r="CL116" s="39">
        <f t="shared" si="776"/>
        <v>0</v>
      </c>
      <c r="CM116" s="39"/>
      <c r="CN116" s="39">
        <f t="shared" si="777"/>
        <v>0</v>
      </c>
      <c r="CO116" s="39"/>
      <c r="CP116" s="39">
        <f t="shared" si="778"/>
        <v>0</v>
      </c>
      <c r="CQ116" s="44"/>
      <c r="CR116" s="39">
        <f t="shared" si="779"/>
        <v>0</v>
      </c>
      <c r="CS116" s="39"/>
      <c r="CT116" s="39">
        <f t="shared" si="780"/>
        <v>0</v>
      </c>
      <c r="CU116" s="39"/>
      <c r="CV116" s="39">
        <f t="shared" si="781"/>
        <v>0</v>
      </c>
      <c r="CW116" s="39"/>
      <c r="CX116" s="39">
        <f t="shared" si="782"/>
        <v>0</v>
      </c>
      <c r="CY116" s="39"/>
      <c r="CZ116" s="39">
        <f t="shared" si="783"/>
        <v>0</v>
      </c>
      <c r="DA116" s="39">
        <v>5</v>
      </c>
      <c r="DB116" s="39">
        <f t="shared" si="784"/>
        <v>562389.51131999993</v>
      </c>
      <c r="DC116" s="39"/>
      <c r="DD116" s="39">
        <f t="shared" si="785"/>
        <v>0</v>
      </c>
      <c r="DE116" s="39"/>
      <c r="DF116" s="39">
        <f t="shared" si="786"/>
        <v>0</v>
      </c>
      <c r="DG116" s="39"/>
      <c r="DH116" s="39">
        <f t="shared" si="787"/>
        <v>0</v>
      </c>
      <c r="DI116" s="39"/>
      <c r="DJ116" s="39">
        <f t="shared" si="788"/>
        <v>0</v>
      </c>
      <c r="DK116" s="39"/>
      <c r="DL116" s="39">
        <f t="shared" si="789"/>
        <v>0</v>
      </c>
      <c r="DM116" s="39"/>
      <c r="DN116" s="39">
        <f t="shared" si="790"/>
        <v>0</v>
      </c>
      <c r="DO116" s="39"/>
      <c r="DP116" s="39">
        <f t="shared" si="565"/>
        <v>0</v>
      </c>
      <c r="DQ116" s="39">
        <f t="shared" si="736"/>
        <v>33</v>
      </c>
      <c r="DR116" s="39">
        <f t="shared" si="737"/>
        <v>3275840.7026800001</v>
      </c>
    </row>
    <row r="117" spans="1:122" ht="28.5" customHeight="1" x14ac:dyDescent="0.25">
      <c r="A117" s="46"/>
      <c r="B117" s="47">
        <v>91</v>
      </c>
      <c r="C117" s="33" t="s">
        <v>248</v>
      </c>
      <c r="D117" s="34">
        <f t="shared" si="568"/>
        <v>19063</v>
      </c>
      <c r="E117" s="35">
        <v>18530</v>
      </c>
      <c r="F117" s="35">
        <v>18715</v>
      </c>
      <c r="G117" s="48">
        <v>4.51</v>
      </c>
      <c r="H117" s="37">
        <v>1</v>
      </c>
      <c r="I117" s="37">
        <v>1</v>
      </c>
      <c r="J117" s="38"/>
      <c r="K117" s="34">
        <v>1.4</v>
      </c>
      <c r="L117" s="34">
        <v>1.68</v>
      </c>
      <c r="M117" s="34">
        <v>2.23</v>
      </c>
      <c r="N117" s="34">
        <v>2.57</v>
      </c>
      <c r="O117" s="39">
        <v>0</v>
      </c>
      <c r="P117" s="39">
        <f t="shared" si="739"/>
        <v>0</v>
      </c>
      <c r="Q117" s="39">
        <v>5</v>
      </c>
      <c r="R117" s="39">
        <f t="shared" si="740"/>
        <v>630241.51254166663</v>
      </c>
      <c r="S117" s="39"/>
      <c r="T117" s="39">
        <f t="shared" si="741"/>
        <v>0</v>
      </c>
      <c r="U117" s="39"/>
      <c r="V117" s="39">
        <f t="shared" si="742"/>
        <v>0</v>
      </c>
      <c r="W117" s="39"/>
      <c r="X117" s="39">
        <f t="shared" si="743"/>
        <v>0</v>
      </c>
      <c r="Y117" s="39">
        <v>0</v>
      </c>
      <c r="Z117" s="39">
        <f t="shared" si="744"/>
        <v>0</v>
      </c>
      <c r="AA117" s="39"/>
      <c r="AB117" s="39">
        <f t="shared" si="745"/>
        <v>0</v>
      </c>
      <c r="AC117" s="39"/>
      <c r="AD117" s="39">
        <f t="shared" si="746"/>
        <v>0</v>
      </c>
      <c r="AE117" s="39">
        <v>0</v>
      </c>
      <c r="AF117" s="39">
        <f t="shared" si="747"/>
        <v>0</v>
      </c>
      <c r="AG117" s="39">
        <v>0</v>
      </c>
      <c r="AH117" s="39">
        <f t="shared" si="748"/>
        <v>0</v>
      </c>
      <c r="AI117" s="39"/>
      <c r="AJ117" s="39">
        <f t="shared" si="749"/>
        <v>0</v>
      </c>
      <c r="AK117" s="39"/>
      <c r="AL117" s="39">
        <f t="shared" si="750"/>
        <v>0</v>
      </c>
      <c r="AM117" s="42">
        <v>0</v>
      </c>
      <c r="AN117" s="39">
        <f t="shared" si="751"/>
        <v>0</v>
      </c>
      <c r="AO117" s="43">
        <v>8</v>
      </c>
      <c r="AP117" s="39">
        <f t="shared" si="752"/>
        <v>1165576.825952</v>
      </c>
      <c r="AQ117" s="39"/>
      <c r="AR117" s="39">
        <f t="shared" si="753"/>
        <v>0</v>
      </c>
      <c r="AS117" s="39"/>
      <c r="AT117" s="39">
        <f t="shared" si="754"/>
        <v>0</v>
      </c>
      <c r="AU117" s="39"/>
      <c r="AV117" s="39">
        <f t="shared" si="755"/>
        <v>0</v>
      </c>
      <c r="AW117" s="39"/>
      <c r="AX117" s="39">
        <f t="shared" si="756"/>
        <v>0</v>
      </c>
      <c r="AY117" s="39"/>
      <c r="AZ117" s="39">
        <f t="shared" si="757"/>
        <v>0</v>
      </c>
      <c r="BA117" s="39"/>
      <c r="BB117" s="39">
        <f t="shared" si="758"/>
        <v>0</v>
      </c>
      <c r="BC117" s="39"/>
      <c r="BD117" s="39">
        <f t="shared" si="759"/>
        <v>0</v>
      </c>
      <c r="BE117" s="39"/>
      <c r="BF117" s="39">
        <f t="shared" si="760"/>
        <v>0</v>
      </c>
      <c r="BG117" s="39"/>
      <c r="BH117" s="39">
        <f t="shared" si="761"/>
        <v>0</v>
      </c>
      <c r="BI117" s="39"/>
      <c r="BJ117" s="39">
        <f t="shared" si="762"/>
        <v>0</v>
      </c>
      <c r="BK117" s="39">
        <v>0</v>
      </c>
      <c r="BL117" s="39">
        <f t="shared" si="763"/>
        <v>0</v>
      </c>
      <c r="BM117" s="39"/>
      <c r="BN117" s="39">
        <f t="shared" si="764"/>
        <v>0</v>
      </c>
      <c r="BO117" s="49"/>
      <c r="BP117" s="39">
        <f t="shared" si="765"/>
        <v>0</v>
      </c>
      <c r="BQ117" s="39">
        <v>0</v>
      </c>
      <c r="BR117" s="39">
        <f t="shared" si="766"/>
        <v>0</v>
      </c>
      <c r="BS117" s="39"/>
      <c r="BT117" s="39">
        <f t="shared" si="767"/>
        <v>0</v>
      </c>
      <c r="BU117" s="39"/>
      <c r="BV117" s="39">
        <f t="shared" si="768"/>
        <v>0</v>
      </c>
      <c r="BW117" s="39"/>
      <c r="BX117" s="39">
        <f t="shared" si="769"/>
        <v>0</v>
      </c>
      <c r="BY117" s="39"/>
      <c r="BZ117" s="39">
        <f t="shared" si="770"/>
        <v>0</v>
      </c>
      <c r="CA117" s="39"/>
      <c r="CB117" s="39">
        <f t="shared" si="771"/>
        <v>0</v>
      </c>
      <c r="CC117" s="39"/>
      <c r="CD117" s="39">
        <f t="shared" si="772"/>
        <v>0</v>
      </c>
      <c r="CE117" s="39"/>
      <c r="CF117" s="39">
        <f t="shared" si="773"/>
        <v>0</v>
      </c>
      <c r="CG117" s="39"/>
      <c r="CH117" s="39">
        <f t="shared" si="774"/>
        <v>0</v>
      </c>
      <c r="CI117" s="39"/>
      <c r="CJ117" s="39">
        <f t="shared" si="775"/>
        <v>0</v>
      </c>
      <c r="CK117" s="39"/>
      <c r="CL117" s="39">
        <f t="shared" si="776"/>
        <v>0</v>
      </c>
      <c r="CM117" s="39"/>
      <c r="CN117" s="39">
        <f t="shared" si="777"/>
        <v>0</v>
      </c>
      <c r="CO117" s="39"/>
      <c r="CP117" s="39">
        <f t="shared" si="778"/>
        <v>0</v>
      </c>
      <c r="CQ117" s="44"/>
      <c r="CR117" s="39">
        <f t="shared" si="779"/>
        <v>0</v>
      </c>
      <c r="CS117" s="39"/>
      <c r="CT117" s="39">
        <f t="shared" si="780"/>
        <v>0</v>
      </c>
      <c r="CU117" s="39"/>
      <c r="CV117" s="39">
        <f t="shared" si="781"/>
        <v>0</v>
      </c>
      <c r="CW117" s="39"/>
      <c r="CX117" s="39">
        <f t="shared" si="782"/>
        <v>0</v>
      </c>
      <c r="CY117" s="39"/>
      <c r="CZ117" s="39">
        <f t="shared" si="783"/>
        <v>0</v>
      </c>
      <c r="DA117" s="39"/>
      <c r="DB117" s="39">
        <f t="shared" si="784"/>
        <v>0</v>
      </c>
      <c r="DC117" s="39"/>
      <c r="DD117" s="39">
        <f t="shared" si="785"/>
        <v>0</v>
      </c>
      <c r="DE117" s="39"/>
      <c r="DF117" s="39">
        <f t="shared" si="786"/>
        <v>0</v>
      </c>
      <c r="DG117" s="39"/>
      <c r="DH117" s="39">
        <f t="shared" si="787"/>
        <v>0</v>
      </c>
      <c r="DI117" s="39"/>
      <c r="DJ117" s="39">
        <f t="shared" si="788"/>
        <v>0</v>
      </c>
      <c r="DK117" s="39"/>
      <c r="DL117" s="39">
        <f t="shared" si="789"/>
        <v>0</v>
      </c>
      <c r="DM117" s="39"/>
      <c r="DN117" s="39">
        <f t="shared" si="790"/>
        <v>0</v>
      </c>
      <c r="DO117" s="39"/>
      <c r="DP117" s="39">
        <f t="shared" si="565"/>
        <v>0</v>
      </c>
      <c r="DQ117" s="39">
        <f t="shared" si="736"/>
        <v>13</v>
      </c>
      <c r="DR117" s="39">
        <f t="shared" si="737"/>
        <v>1795818.3384936666</v>
      </c>
    </row>
    <row r="118" spans="1:122" ht="15.75" customHeight="1" x14ac:dyDescent="0.25">
      <c r="A118" s="46"/>
      <c r="B118" s="47">
        <v>92</v>
      </c>
      <c r="C118" s="33" t="s">
        <v>249</v>
      </c>
      <c r="D118" s="34">
        <f t="shared" si="568"/>
        <v>19063</v>
      </c>
      <c r="E118" s="35">
        <v>18530</v>
      </c>
      <c r="F118" s="35">
        <v>18715</v>
      </c>
      <c r="G118" s="48">
        <v>0.82</v>
      </c>
      <c r="H118" s="37">
        <v>1</v>
      </c>
      <c r="I118" s="37">
        <v>1</v>
      </c>
      <c r="J118" s="38"/>
      <c r="K118" s="34">
        <v>1.4</v>
      </c>
      <c r="L118" s="34">
        <v>1.68</v>
      </c>
      <c r="M118" s="34">
        <v>2.23</v>
      </c>
      <c r="N118" s="34">
        <v>2.57</v>
      </c>
      <c r="O118" s="39">
        <v>290</v>
      </c>
      <c r="P118" s="39">
        <f t="shared" si="739"/>
        <v>6646183.2231666669</v>
      </c>
      <c r="Q118" s="39">
        <v>577</v>
      </c>
      <c r="R118" s="39">
        <f t="shared" si="740"/>
        <v>13223612.826783335</v>
      </c>
      <c r="S118" s="39">
        <v>0</v>
      </c>
      <c r="T118" s="39">
        <f t="shared" si="741"/>
        <v>0</v>
      </c>
      <c r="U118" s="39"/>
      <c r="V118" s="39">
        <f t="shared" si="742"/>
        <v>0</v>
      </c>
      <c r="W118" s="39">
        <v>0</v>
      </c>
      <c r="X118" s="39">
        <f t="shared" si="743"/>
        <v>0</v>
      </c>
      <c r="Y118" s="39">
        <v>191</v>
      </c>
      <c r="Z118" s="39">
        <f t="shared" si="744"/>
        <v>4377313.778016666</v>
      </c>
      <c r="AA118" s="39">
        <v>75</v>
      </c>
      <c r="AB118" s="39">
        <f t="shared" si="745"/>
        <v>1999235.9012499996</v>
      </c>
      <c r="AC118" s="39">
        <v>0</v>
      </c>
      <c r="AD118" s="39">
        <f t="shared" si="746"/>
        <v>0</v>
      </c>
      <c r="AE118" s="39">
        <v>0</v>
      </c>
      <c r="AF118" s="39">
        <f t="shared" si="747"/>
        <v>0</v>
      </c>
      <c r="AG118" s="39"/>
      <c r="AH118" s="39">
        <f t="shared" si="748"/>
        <v>0</v>
      </c>
      <c r="AI118" s="39">
        <v>15</v>
      </c>
      <c r="AJ118" s="39">
        <f t="shared" si="749"/>
        <v>292704.34025000001</v>
      </c>
      <c r="AK118" s="39"/>
      <c r="AL118" s="39">
        <f t="shared" si="750"/>
        <v>0</v>
      </c>
      <c r="AM118" s="42">
        <v>0</v>
      </c>
      <c r="AN118" s="39">
        <f t="shared" si="751"/>
        <v>0</v>
      </c>
      <c r="AO118" s="43">
        <v>143</v>
      </c>
      <c r="AP118" s="39">
        <f t="shared" si="752"/>
        <v>3788124.6843439993</v>
      </c>
      <c r="AQ118" s="39">
        <v>141</v>
      </c>
      <c r="AR118" s="39">
        <f t="shared" si="753"/>
        <v>3301704.9580199993</v>
      </c>
      <c r="AS118" s="39">
        <v>174</v>
      </c>
      <c r="AT118" s="39">
        <f t="shared" si="754"/>
        <v>4609326.5389919998</v>
      </c>
      <c r="AU118" s="39">
        <v>0</v>
      </c>
      <c r="AV118" s="39">
        <f t="shared" si="755"/>
        <v>0</v>
      </c>
      <c r="AW118" s="39"/>
      <c r="AX118" s="39">
        <f t="shared" si="756"/>
        <v>0</v>
      </c>
      <c r="AY118" s="39"/>
      <c r="AZ118" s="39">
        <f t="shared" si="757"/>
        <v>0</v>
      </c>
      <c r="BA118" s="39">
        <v>169</v>
      </c>
      <c r="BB118" s="39">
        <f t="shared" si="758"/>
        <v>4354640.0825199997</v>
      </c>
      <c r="BC118" s="39">
        <v>0</v>
      </c>
      <c r="BD118" s="39">
        <f t="shared" si="759"/>
        <v>0</v>
      </c>
      <c r="BE118" s="39">
        <v>0</v>
      </c>
      <c r="BF118" s="39">
        <f t="shared" si="760"/>
        <v>0</v>
      </c>
      <c r="BG118" s="39">
        <v>0</v>
      </c>
      <c r="BH118" s="39">
        <f t="shared" si="761"/>
        <v>0</v>
      </c>
      <c r="BI118" s="39">
        <v>0</v>
      </c>
      <c r="BJ118" s="39">
        <f t="shared" si="762"/>
        <v>0</v>
      </c>
      <c r="BK118" s="39">
        <v>118</v>
      </c>
      <c r="BL118" s="39">
        <f t="shared" si="763"/>
        <v>2722600.6831100001</v>
      </c>
      <c r="BM118" s="39">
        <v>69</v>
      </c>
      <c r="BN118" s="39">
        <f t="shared" si="764"/>
        <v>1523196.9884600001</v>
      </c>
      <c r="BO118" s="49"/>
      <c r="BP118" s="39">
        <f t="shared" si="765"/>
        <v>0</v>
      </c>
      <c r="BQ118" s="39">
        <v>0</v>
      </c>
      <c r="BR118" s="39">
        <f t="shared" si="766"/>
        <v>0</v>
      </c>
      <c r="BS118" s="39">
        <v>0</v>
      </c>
      <c r="BT118" s="39">
        <f t="shared" si="767"/>
        <v>0</v>
      </c>
      <c r="BU118" s="39">
        <v>39</v>
      </c>
      <c r="BV118" s="39">
        <f t="shared" si="768"/>
        <v>634595.79091999994</v>
      </c>
      <c r="BW118" s="39"/>
      <c r="BX118" s="39">
        <f t="shared" si="769"/>
        <v>0</v>
      </c>
      <c r="BY118" s="39"/>
      <c r="BZ118" s="39">
        <f t="shared" si="770"/>
        <v>0</v>
      </c>
      <c r="CA118" s="39">
        <v>0</v>
      </c>
      <c r="CB118" s="39">
        <f t="shared" si="771"/>
        <v>0</v>
      </c>
      <c r="CC118" s="39">
        <v>160</v>
      </c>
      <c r="CD118" s="39">
        <f t="shared" si="772"/>
        <v>3770542.6304000001</v>
      </c>
      <c r="CE118" s="39">
        <v>0</v>
      </c>
      <c r="CF118" s="39">
        <f t="shared" si="773"/>
        <v>0</v>
      </c>
      <c r="CG118" s="39">
        <v>158</v>
      </c>
      <c r="CH118" s="39">
        <f t="shared" si="774"/>
        <v>2570926.5375733329</v>
      </c>
      <c r="CI118" s="39">
        <v>893</v>
      </c>
      <c r="CJ118" s="39">
        <f t="shared" si="775"/>
        <v>14530616.443373332</v>
      </c>
      <c r="CK118" s="39">
        <v>190</v>
      </c>
      <c r="CL118" s="39">
        <f t="shared" si="776"/>
        <v>4079791.0043333331</v>
      </c>
      <c r="CM118" s="39">
        <v>431</v>
      </c>
      <c r="CN118" s="39">
        <f t="shared" si="777"/>
        <v>11318317.309585998</v>
      </c>
      <c r="CO118" s="39">
        <v>184</v>
      </c>
      <c r="CP118" s="39">
        <f t="shared" si="778"/>
        <v>5554883.7647519996</v>
      </c>
      <c r="CQ118" s="44">
        <v>50</v>
      </c>
      <c r="CR118" s="39">
        <f t="shared" si="779"/>
        <v>1219297.4966666666</v>
      </c>
      <c r="CS118" s="39">
        <v>40</v>
      </c>
      <c r="CT118" s="39">
        <f t="shared" si="780"/>
        <v>1180271.5657600001</v>
      </c>
      <c r="CU118" s="39">
        <v>488</v>
      </c>
      <c r="CV118" s="39">
        <f t="shared" si="781"/>
        <v>12516491.554783998</v>
      </c>
      <c r="CW118" s="39">
        <v>196</v>
      </c>
      <c r="CX118" s="39">
        <f t="shared" si="782"/>
        <v>5794053.9909839984</v>
      </c>
      <c r="CY118" s="39">
        <v>35</v>
      </c>
      <c r="CZ118" s="39">
        <f t="shared" si="783"/>
        <v>1032737.6200399998</v>
      </c>
      <c r="DA118" s="39">
        <v>260</v>
      </c>
      <c r="DB118" s="39">
        <f t="shared" si="784"/>
        <v>7685989.9880399993</v>
      </c>
      <c r="DC118" s="39">
        <v>112</v>
      </c>
      <c r="DD118" s="39">
        <f t="shared" si="785"/>
        <v>2731226.392533333</v>
      </c>
      <c r="DE118" s="39">
        <v>30</v>
      </c>
      <c r="DF118" s="39">
        <f t="shared" si="786"/>
        <v>753371.87170000002</v>
      </c>
      <c r="DG118" s="39">
        <v>12</v>
      </c>
      <c r="DH118" s="39">
        <f t="shared" si="787"/>
        <v>392606.70119999995</v>
      </c>
      <c r="DI118" s="39">
        <v>230</v>
      </c>
      <c r="DJ118" s="39">
        <f t="shared" si="788"/>
        <v>7298459.0195999993</v>
      </c>
      <c r="DK118" s="39">
        <v>21</v>
      </c>
      <c r="DL118" s="39">
        <f t="shared" si="789"/>
        <v>911992.64966250001</v>
      </c>
      <c r="DM118" s="39">
        <v>64</v>
      </c>
      <c r="DN118" s="39">
        <f t="shared" si="790"/>
        <v>3004268.4159466657</v>
      </c>
      <c r="DO118" s="39"/>
      <c r="DP118" s="39">
        <f t="shared" si="565"/>
        <v>0</v>
      </c>
      <c r="DQ118" s="39">
        <f t="shared" si="736"/>
        <v>5555</v>
      </c>
      <c r="DR118" s="39">
        <f t="shared" si="737"/>
        <v>133819084.75276782</v>
      </c>
    </row>
    <row r="119" spans="1:122" ht="15.75" customHeight="1" x14ac:dyDescent="0.25">
      <c r="A119" s="86">
        <v>16</v>
      </c>
      <c r="B119" s="100"/>
      <c r="C119" s="103" t="s">
        <v>250</v>
      </c>
      <c r="D119" s="95">
        <f t="shared" si="568"/>
        <v>19063</v>
      </c>
      <c r="E119" s="96">
        <v>18530</v>
      </c>
      <c r="F119" s="96">
        <v>18715</v>
      </c>
      <c r="G119" s="101">
        <v>1.2</v>
      </c>
      <c r="H119" s="97">
        <v>1</v>
      </c>
      <c r="I119" s="97">
        <v>1</v>
      </c>
      <c r="J119" s="98"/>
      <c r="K119" s="95">
        <v>1.4</v>
      </c>
      <c r="L119" s="95">
        <v>1.68</v>
      </c>
      <c r="M119" s="95">
        <v>2.23</v>
      </c>
      <c r="N119" s="95">
        <v>2.57</v>
      </c>
      <c r="O119" s="45">
        <f t="shared" ref="O119:BZ119" si="791">SUM(O120:O131)</f>
        <v>204</v>
      </c>
      <c r="P119" s="45">
        <f t="shared" si="791"/>
        <v>5897624.6031500008</v>
      </c>
      <c r="Q119" s="45">
        <f t="shared" si="791"/>
        <v>2433</v>
      </c>
      <c r="R119" s="45">
        <f t="shared" si="791"/>
        <v>102385819.4135</v>
      </c>
      <c r="S119" s="94">
        <v>0</v>
      </c>
      <c r="T119" s="94">
        <f t="shared" ref="T119" si="792">SUM(T120:T131)</f>
        <v>0</v>
      </c>
      <c r="U119" s="45">
        <f t="shared" si="791"/>
        <v>0</v>
      </c>
      <c r="V119" s="45">
        <f t="shared" si="791"/>
        <v>0</v>
      </c>
      <c r="W119" s="45">
        <f t="shared" si="791"/>
        <v>0</v>
      </c>
      <c r="X119" s="45">
        <f t="shared" si="791"/>
        <v>0</v>
      </c>
      <c r="Y119" s="45">
        <f t="shared" si="791"/>
        <v>194</v>
      </c>
      <c r="Z119" s="45">
        <f t="shared" si="791"/>
        <v>3471826.5866666669</v>
      </c>
      <c r="AA119" s="94">
        <f t="shared" si="791"/>
        <v>0</v>
      </c>
      <c r="AB119" s="94">
        <f t="shared" si="791"/>
        <v>0</v>
      </c>
      <c r="AC119" s="94">
        <f t="shared" si="791"/>
        <v>0</v>
      </c>
      <c r="AD119" s="94">
        <f t="shared" si="791"/>
        <v>0</v>
      </c>
      <c r="AE119" s="94">
        <f t="shared" si="791"/>
        <v>0</v>
      </c>
      <c r="AF119" s="94">
        <f t="shared" si="791"/>
        <v>0</v>
      </c>
      <c r="AG119" s="45">
        <f t="shared" si="791"/>
        <v>317</v>
      </c>
      <c r="AH119" s="45">
        <f t="shared" si="791"/>
        <v>8753334.5208166651</v>
      </c>
      <c r="AI119" s="45">
        <f t="shared" si="791"/>
        <v>16</v>
      </c>
      <c r="AJ119" s="45">
        <f t="shared" si="791"/>
        <v>292713.24285000004</v>
      </c>
      <c r="AK119" s="45">
        <f t="shared" si="791"/>
        <v>0</v>
      </c>
      <c r="AL119" s="45">
        <f t="shared" si="791"/>
        <v>0</v>
      </c>
      <c r="AM119" s="45">
        <f t="shared" si="791"/>
        <v>6</v>
      </c>
      <c r="AN119" s="45">
        <f t="shared" si="791"/>
        <v>242661.49215000001</v>
      </c>
      <c r="AO119" s="94">
        <f t="shared" si="791"/>
        <v>50</v>
      </c>
      <c r="AP119" s="94">
        <f t="shared" si="791"/>
        <v>1542967.8699960001</v>
      </c>
      <c r="AQ119" s="94">
        <f t="shared" si="791"/>
        <v>190</v>
      </c>
      <c r="AR119" s="94">
        <f t="shared" si="791"/>
        <v>4080291.04</v>
      </c>
      <c r="AS119" s="94">
        <f t="shared" si="791"/>
        <v>946</v>
      </c>
      <c r="AT119" s="94">
        <f t="shared" si="791"/>
        <v>42492136.896664001</v>
      </c>
      <c r="AU119" s="94">
        <f t="shared" si="791"/>
        <v>0</v>
      </c>
      <c r="AV119" s="94">
        <f t="shared" si="791"/>
        <v>0</v>
      </c>
      <c r="AW119" s="94">
        <f t="shared" si="791"/>
        <v>0</v>
      </c>
      <c r="AX119" s="94">
        <f t="shared" si="791"/>
        <v>0</v>
      </c>
      <c r="AY119" s="94">
        <f t="shared" si="791"/>
        <v>0</v>
      </c>
      <c r="AZ119" s="94">
        <f t="shared" si="791"/>
        <v>0</v>
      </c>
      <c r="BA119" s="94">
        <f t="shared" si="791"/>
        <v>7</v>
      </c>
      <c r="BB119" s="94">
        <f t="shared" si="791"/>
        <v>132514.71520000004</v>
      </c>
      <c r="BC119" s="94">
        <f t="shared" si="791"/>
        <v>0</v>
      </c>
      <c r="BD119" s="94">
        <f t="shared" si="791"/>
        <v>0</v>
      </c>
      <c r="BE119" s="94">
        <f t="shared" si="791"/>
        <v>0</v>
      </c>
      <c r="BF119" s="94">
        <f t="shared" si="791"/>
        <v>0</v>
      </c>
      <c r="BG119" s="94">
        <f t="shared" si="791"/>
        <v>0</v>
      </c>
      <c r="BH119" s="94">
        <f t="shared" si="791"/>
        <v>0</v>
      </c>
      <c r="BI119" s="94">
        <f t="shared" si="791"/>
        <v>0</v>
      </c>
      <c r="BJ119" s="94">
        <f t="shared" si="791"/>
        <v>0</v>
      </c>
      <c r="BK119" s="94">
        <f t="shared" si="791"/>
        <v>54</v>
      </c>
      <c r="BL119" s="94">
        <f t="shared" si="791"/>
        <v>1064708.1209100001</v>
      </c>
      <c r="BM119" s="94">
        <f t="shared" si="791"/>
        <v>1</v>
      </c>
      <c r="BN119" s="94">
        <f t="shared" si="791"/>
        <v>17896.013333333332</v>
      </c>
      <c r="BO119" s="94">
        <f t="shared" si="791"/>
        <v>25</v>
      </c>
      <c r="BP119" s="94">
        <f t="shared" si="791"/>
        <v>536880.4</v>
      </c>
      <c r="BQ119" s="94">
        <f t="shared" si="791"/>
        <v>20</v>
      </c>
      <c r="BR119" s="94">
        <f t="shared" si="791"/>
        <v>532496.08733999997</v>
      </c>
      <c r="BS119" s="94">
        <f t="shared" si="791"/>
        <v>0</v>
      </c>
      <c r="BT119" s="94">
        <f t="shared" si="791"/>
        <v>0</v>
      </c>
      <c r="BU119" s="94">
        <f t="shared" si="791"/>
        <v>76</v>
      </c>
      <c r="BV119" s="94">
        <f t="shared" si="791"/>
        <v>1360097.0133333332</v>
      </c>
      <c r="BW119" s="94">
        <f t="shared" si="791"/>
        <v>0</v>
      </c>
      <c r="BX119" s="94">
        <f t="shared" si="791"/>
        <v>0</v>
      </c>
      <c r="BY119" s="94">
        <f t="shared" si="791"/>
        <v>0</v>
      </c>
      <c r="BZ119" s="94">
        <f t="shared" si="791"/>
        <v>0</v>
      </c>
      <c r="CA119" s="94">
        <f t="shared" ref="CA119:DR119" si="793">SUM(CA120:CA131)</f>
        <v>0</v>
      </c>
      <c r="CB119" s="94">
        <f t="shared" si="793"/>
        <v>0</v>
      </c>
      <c r="CC119" s="94">
        <f t="shared" si="793"/>
        <v>96</v>
      </c>
      <c r="CD119" s="94">
        <f t="shared" si="793"/>
        <v>2181856.1947000003</v>
      </c>
      <c r="CE119" s="94">
        <f t="shared" si="793"/>
        <v>0</v>
      </c>
      <c r="CF119" s="94">
        <f t="shared" si="793"/>
        <v>0</v>
      </c>
      <c r="CG119" s="94">
        <f t="shared" si="793"/>
        <v>93</v>
      </c>
      <c r="CH119" s="94">
        <f t="shared" si="793"/>
        <v>1664329.2400000002</v>
      </c>
      <c r="CI119" s="94">
        <f t="shared" si="793"/>
        <v>75</v>
      </c>
      <c r="CJ119" s="94">
        <f t="shared" si="793"/>
        <v>1342201</v>
      </c>
      <c r="CK119" s="94">
        <f t="shared" si="793"/>
        <v>109</v>
      </c>
      <c r="CL119" s="94">
        <f t="shared" si="793"/>
        <v>1516465.9693750001</v>
      </c>
      <c r="CM119" s="94">
        <f t="shared" si="793"/>
        <v>341</v>
      </c>
      <c r="CN119" s="94">
        <f t="shared" si="793"/>
        <v>7755453.6102820002</v>
      </c>
      <c r="CO119" s="94">
        <f t="shared" si="793"/>
        <v>176</v>
      </c>
      <c r="CP119" s="94">
        <f t="shared" si="793"/>
        <v>4783746.7244700007</v>
      </c>
      <c r="CQ119" s="99">
        <f t="shared" si="793"/>
        <v>56</v>
      </c>
      <c r="CR119" s="94">
        <f t="shared" si="793"/>
        <v>840583.64156666654</v>
      </c>
      <c r="CS119" s="94">
        <f t="shared" si="793"/>
        <v>76</v>
      </c>
      <c r="CT119" s="94">
        <f t="shared" si="793"/>
        <v>1879498.1637319999</v>
      </c>
      <c r="CU119" s="94">
        <f t="shared" si="793"/>
        <v>377</v>
      </c>
      <c r="CV119" s="94">
        <f t="shared" si="793"/>
        <v>8036868.0073219994</v>
      </c>
      <c r="CW119" s="94">
        <f t="shared" si="793"/>
        <v>154</v>
      </c>
      <c r="CX119" s="94">
        <f t="shared" si="793"/>
        <v>3295147.6305789999</v>
      </c>
      <c r="CY119" s="94">
        <f t="shared" si="793"/>
        <v>132</v>
      </c>
      <c r="CZ119" s="94">
        <f t="shared" si="793"/>
        <v>2858903.9687880003</v>
      </c>
      <c r="DA119" s="94">
        <f t="shared" si="793"/>
        <v>142</v>
      </c>
      <c r="DB119" s="94">
        <f t="shared" si="793"/>
        <v>3608159.3089149995</v>
      </c>
      <c r="DC119" s="94">
        <f t="shared" si="793"/>
        <v>142</v>
      </c>
      <c r="DD119" s="94">
        <f t="shared" si="793"/>
        <v>2507609.7406500005</v>
      </c>
      <c r="DE119" s="94">
        <f t="shared" si="793"/>
        <v>85</v>
      </c>
      <c r="DF119" s="94">
        <f t="shared" si="793"/>
        <v>1540239.3951816666</v>
      </c>
      <c r="DG119" s="94">
        <f t="shared" si="793"/>
        <v>22</v>
      </c>
      <c r="DH119" s="94">
        <f t="shared" si="793"/>
        <v>455907.97</v>
      </c>
      <c r="DI119" s="94">
        <f t="shared" si="793"/>
        <v>210</v>
      </c>
      <c r="DJ119" s="94">
        <f t="shared" si="793"/>
        <v>4905509.3109400002</v>
      </c>
      <c r="DK119" s="94">
        <f t="shared" si="793"/>
        <v>48</v>
      </c>
      <c r="DL119" s="94">
        <f t="shared" si="793"/>
        <v>1586640.8893666668</v>
      </c>
      <c r="DM119" s="94">
        <f t="shared" si="793"/>
        <v>66</v>
      </c>
      <c r="DN119" s="94">
        <f t="shared" si="793"/>
        <v>2093660.5044745831</v>
      </c>
      <c r="DO119" s="94">
        <f t="shared" si="793"/>
        <v>0</v>
      </c>
      <c r="DP119" s="94">
        <f t="shared" si="793"/>
        <v>0</v>
      </c>
      <c r="DQ119" s="94">
        <f t="shared" si="793"/>
        <v>6939</v>
      </c>
      <c r="DR119" s="94">
        <f t="shared" si="793"/>
        <v>225656749.28625259</v>
      </c>
    </row>
    <row r="120" spans="1:122" ht="33.75" customHeight="1" x14ac:dyDescent="0.25">
      <c r="A120" s="46"/>
      <c r="B120" s="47">
        <v>93</v>
      </c>
      <c r="C120" s="33" t="s">
        <v>251</v>
      </c>
      <c r="D120" s="34">
        <f t="shared" si="568"/>
        <v>19063</v>
      </c>
      <c r="E120" s="35">
        <v>18530</v>
      </c>
      <c r="F120" s="35">
        <v>18715</v>
      </c>
      <c r="G120" s="48">
        <v>0.98</v>
      </c>
      <c r="H120" s="37">
        <v>1</v>
      </c>
      <c r="I120" s="37">
        <v>1</v>
      </c>
      <c r="J120" s="38"/>
      <c r="K120" s="34">
        <v>1.4</v>
      </c>
      <c r="L120" s="34">
        <v>1.68</v>
      </c>
      <c r="M120" s="34">
        <v>2.23</v>
      </c>
      <c r="N120" s="34">
        <v>2.57</v>
      </c>
      <c r="O120" s="39"/>
      <c r="P120" s="39">
        <f t="shared" ref="P120:P121" si="794">(O120/12*5*$D120*$G120*$H120*$K120*P$9)+(O120/12*4*$E120*$G120*$I120*$K120*P$10)+(O120/12*3*$F120*$G120*$I120*$K120*P$10)</f>
        <v>0</v>
      </c>
      <c r="Q120" s="39">
        <v>4</v>
      </c>
      <c r="R120" s="39">
        <f t="shared" ref="R120:R121" si="795">(Q120/12*5*$D120*$G120*$H120*$K120*R$9)+(Q120/12*4*$E120*$G120*$I120*$K120*R$10)+(Q120/12*3*$F120*$G120*$I120*$K120*R$10)</f>
        <v>109558.61326666667</v>
      </c>
      <c r="S120" s="39">
        <v>0</v>
      </c>
      <c r="T120" s="39">
        <f t="shared" ref="T120:T121" si="796">(S120/12*5*$D120*$G120*$H120*$K120*T$9)+(S120/12*4*$E120*$G120*$I120*$K120*T$10)+(S120/12*3*$F120*$G120*$I120*$K120*T$10)</f>
        <v>0</v>
      </c>
      <c r="U120" s="39"/>
      <c r="V120" s="39">
        <f t="shared" ref="V120:V121" si="797">(U120/12*5*$D120*$G120*$H120*$K120*V$9)+(U120/12*4*$E120*$G120*$I120*$K120*V$10)+(U120/12*3*$F120*$G120*$I120*$K120*V$10)</f>
        <v>0</v>
      </c>
      <c r="W120" s="39">
        <v>0</v>
      </c>
      <c r="X120" s="39">
        <f t="shared" ref="X120:X121" si="798">(W120/12*5*$D120*$G120*$H120*$K120*X$9)+(W120/12*4*$E120*$G120*$I120*$K120*X$10)+(W120/12*3*$F120*$G120*$I120*$K120*X$10)</f>
        <v>0</v>
      </c>
      <c r="Y120" s="39">
        <v>0</v>
      </c>
      <c r="Z120" s="39">
        <f t="shared" ref="Z120:Z121" si="799">(Y120/12*5*$D120*$G120*$H120*$K120*Z$9)+(Y120/12*4*$E120*$G120*$I120*$K120*Z$10)+(Y120/12*3*$F120*$G120*$I120*$K120*Z$10)</f>
        <v>0</v>
      </c>
      <c r="AA120" s="39">
        <v>0</v>
      </c>
      <c r="AB120" s="39">
        <f t="shared" ref="AB120:AB121" si="800">(AA120/12*5*$D120*$G120*$H120*$K120*AB$9)+(AA120/12*4*$E120*$G120*$I120*$K120*AB$10)+(AA120/12*3*$F120*$G120*$I120*$K120*AB$10)</f>
        <v>0</v>
      </c>
      <c r="AC120" s="39">
        <v>0</v>
      </c>
      <c r="AD120" s="39">
        <f t="shared" ref="AD120:AD121" si="801">(AC120/12*5*$D120*$G120*$H120*$K120*AD$9)+(AC120/12*4*$E120*$G120*$I120*$K120*AD$10)+(AC120/12*3*$F120*$G120*$I120*$K120*AD$10)</f>
        <v>0</v>
      </c>
      <c r="AE120" s="39">
        <v>0</v>
      </c>
      <c r="AF120" s="39">
        <f t="shared" ref="AF120:AF121" si="802">(AE120/12*5*$D120*$G120*$H120*$K120*AF$9)+(AE120/12*4*$E120*$G120*$I120*$K120*AF$10)+(AE120/12*3*$F120*$G120*$I120*$K120*AF$10)</f>
        <v>0</v>
      </c>
      <c r="AG120" s="39">
        <v>193</v>
      </c>
      <c r="AH120" s="39">
        <f t="shared" ref="AH120:AH121" si="803">(AG120/12*5*$D120*$G120*$H120*$K120*AH$9)+(AG120/12*4*$E120*$G120*$I120*$K120*AH$10)+(AG120/12*3*$F120*$G120*$I120*$K120*AH$10)</f>
        <v>5286203.0901166666</v>
      </c>
      <c r="AI120" s="39">
        <v>0</v>
      </c>
      <c r="AJ120" s="39">
        <f t="shared" ref="AJ120:AJ121" si="804">(AI120/12*5*$D120*$G120*$H120*$K120*AJ$9)+(AI120/12*4*$E120*$G120*$I120*$K120*AJ$10)+(AI120/12*3*$F120*$G120*$I120*$K120*AJ$10)</f>
        <v>0</v>
      </c>
      <c r="AK120" s="39"/>
      <c r="AL120" s="39">
        <f t="shared" ref="AL120:AL121" si="805">(AK120/12*5*$D120*$G120*$H120*$K120*AL$9)+(AK120/12*4*$E120*$G120*$I120*$K120*AL$10)+(AK120/12*3*$F120*$G120*$I120*$K120*AL$10)</f>
        <v>0</v>
      </c>
      <c r="AM120" s="42">
        <v>0</v>
      </c>
      <c r="AN120" s="39">
        <f t="shared" ref="AN120:AN121" si="806">(AM120/12*5*$D120*$G120*$H120*$K120*AN$9)+(AM120/12*4*$E120*$G120*$I120*$K120*AN$10)+(AM120/12*3*$F120*$G120*$I120*$K120*AN$10)</f>
        <v>0</v>
      </c>
      <c r="AO120" s="43">
        <v>1</v>
      </c>
      <c r="AP120" s="39">
        <f t="shared" ref="AP120:AP121" si="807">(AO120/12*5*$D120*$G120*$H120*$L120*AP$9)+(AO120/12*4*$E120*$G120*$I120*$L120*AP$10)+(AO120/12*3*$F120*$G120*$I120*$L120*AP$10)</f>
        <v>31659.237512</v>
      </c>
      <c r="AQ120" s="39"/>
      <c r="AR120" s="39">
        <f t="shared" ref="AR120:AR121" si="808">(AQ120/12*5*$D120*$G120*$H120*$L120*AR$9)+(AQ120/12*4*$E120*$G120*$I120*$L120*AR$10)+(AQ120/12*3*$F120*$G120*$I120*$L120*AR$10)</f>
        <v>0</v>
      </c>
      <c r="AS120" s="39"/>
      <c r="AT120" s="39">
        <f t="shared" ref="AT120:AT121" si="809">(AS120/12*5*$D120*$G120*$H120*$L120*AT$9)+(AS120/12*4*$E120*$G120*$I120*$L120*AT$10)+(AS120/12*3*$F120*$G120*$I120*$L120*AT$11)</f>
        <v>0</v>
      </c>
      <c r="AU120" s="39">
        <v>0</v>
      </c>
      <c r="AV120" s="39">
        <f t="shared" ref="AV120:AV121" si="810">(AU120/12*5*$D120*$G120*$H120*$L120*AV$9)+(AU120/12*4*$E120*$G120*$I120*$L120*AV$10)+(AU120/12*3*$F120*$G120*$I120*$L120*AV$10)</f>
        <v>0</v>
      </c>
      <c r="AW120" s="39"/>
      <c r="AX120" s="39">
        <f t="shared" ref="AX120:AX121" si="811">(AW120/12*5*$D120*$G120*$H120*$K120*AX$9)+(AW120/12*4*$E120*$G120*$I120*$K120*AX$10)+(AW120/12*3*$F120*$G120*$I120*$K120*AX$10)</f>
        <v>0</v>
      </c>
      <c r="AY120" s="39"/>
      <c r="AZ120" s="39">
        <f t="shared" ref="AZ120:AZ121" si="812">(AY120/12*5*$D120*$G120*$H120*$K120*AZ$9)+(AY120/12*4*$E120*$G120*$I120*$K120*AZ$10)+(AY120/12*3*$F120*$G120*$I120*$K120*AZ$10)</f>
        <v>0</v>
      </c>
      <c r="BA120" s="39">
        <v>0</v>
      </c>
      <c r="BB120" s="39">
        <f t="shared" ref="BB120:BB121" si="813">(BA120/12*5*$D120*$G120*$H120*$L120*BB$9)+(BA120/12*4*$E120*$G120*$I120*$L120*BB$10)+(BA120/12*3*$F120*$G120*$I120*$L120*BB$10)</f>
        <v>0</v>
      </c>
      <c r="BC120" s="39">
        <v>0</v>
      </c>
      <c r="BD120" s="39">
        <f t="shared" ref="BD120:BD121" si="814">(BC120/12*5*$D120*$G120*$H120*$K120*BD$9)+(BC120/12*4*$E120*$G120*$I120*$K120*BD$10)+(BC120/12*3*$F120*$G120*$I120*$K120*BD$10)</f>
        <v>0</v>
      </c>
      <c r="BE120" s="39">
        <v>0</v>
      </c>
      <c r="BF120" s="39">
        <f t="shared" ref="BF120:BF121" si="815">(BE120/12*5*$D120*$G120*$H120*$K120*BF$9)+(BE120/12*4*$E120*$G120*$I120*$K120*BF$10)+(BE120/12*3*$F120*$G120*$I120*$K120*BF$10)</f>
        <v>0</v>
      </c>
      <c r="BG120" s="39">
        <v>0</v>
      </c>
      <c r="BH120" s="39">
        <f t="shared" ref="BH120:BH121" si="816">(BG120/12*5*$D120*$G120*$H120*$K120*BH$9)+(BG120/12*4*$E120*$G120*$I120*$K120*BH$10)+(BG120/12*3*$F120*$G120*$I120*$K120*BH$10)</f>
        <v>0</v>
      </c>
      <c r="BI120" s="39">
        <v>0</v>
      </c>
      <c r="BJ120" s="39">
        <f t="shared" ref="BJ120:BJ121" si="817">(BI120/12*5*$D120*$G120*$H120*$L120*BJ$9)+(BI120/12*4*$E120*$G120*$I120*$L120*BJ$10)+(BI120/12*3*$F120*$G120*$I120*$L120*BJ$10)</f>
        <v>0</v>
      </c>
      <c r="BK120" s="39">
        <v>3</v>
      </c>
      <c r="BL120" s="39">
        <f t="shared" ref="BL120:BL121" si="818">(BK120/12*5*$D120*$G120*$H120*$K120*BL$9)+(BK120/12*4*$E120*$G120*$I120*$K120*BL$10)+(BK120/12*3*$F120*$G120*$I120*$K120*BL$10)</f>
        <v>82724.741714999996</v>
      </c>
      <c r="BM120" s="39">
        <v>0</v>
      </c>
      <c r="BN120" s="39">
        <f t="shared" ref="BN120:BN121" si="819">(BM120/12*5*$D120*$G120*$H120*$K120*BN$9)+(BM120/12*4*$E120*$G120*$I120*$K120*BN$10)+(BM120/12*3*$F120*$G120*$I120*$K120*BN$11)</f>
        <v>0</v>
      </c>
      <c r="BO120" s="49">
        <v>0</v>
      </c>
      <c r="BP120" s="39">
        <f t="shared" ref="BP120:BP121" si="820">(BO120/12*5*$D120*$G120*$H120*$L120*BP$9)+(BO120/12*4*$E120*$G120*$I120*$L120*BP$10)+(BO120/12*3*$F120*$G120*$I120*$L120*BP$10)</f>
        <v>0</v>
      </c>
      <c r="BQ120" s="39">
        <v>1</v>
      </c>
      <c r="BR120" s="39">
        <f t="shared" ref="BR120:BR121" si="821">(BQ120/12*5*$D120*$G120*$H120*$L120*BR$9)+(BQ120/12*4*$E120*$G120*$I120*$L120*BR$10)+(BQ120/12*3*$F120*$G120*$I120*$L120*BR$10)</f>
        <v>34973.020879999996</v>
      </c>
      <c r="BS120" s="39"/>
      <c r="BT120" s="39">
        <f t="shared" ref="BT120:BT121" si="822">(BS120/12*5*$D120*$G120*$H120*$K120*BT$9)+(BS120/12*4*$E120*$G120*$I120*$K120*BT$10)+(BS120/12*3*$F120*$G120*$I120*$K120*BT$10)</f>
        <v>0</v>
      </c>
      <c r="BU120" s="39">
        <v>0</v>
      </c>
      <c r="BV120" s="39">
        <f t="shared" ref="BV120:BV121" si="823">(BU120/12*5*$D120*$G120*$H120*$K120*BV$9)+(BU120/12*4*$E120*$G120*$I120*$K120*BV$10)+(BU120/12*3*$F120*$G120*$I120*$K120*BV$10)</f>
        <v>0</v>
      </c>
      <c r="BW120" s="39">
        <v>0</v>
      </c>
      <c r="BX120" s="39">
        <f t="shared" ref="BX120:BX121" si="824">(BW120/12*5*$D120*$G120*$H120*$L120*BX$9)+(BW120/12*4*$E120*$G120*$I120*$L120*BX$10)+(BW120/12*3*$F120*$G120*$I120*$L120*BX$10)</f>
        <v>0</v>
      </c>
      <c r="BY120" s="39"/>
      <c r="BZ120" s="39">
        <f t="shared" ref="BZ120:BZ121" si="825">(BY120/12*5*$D120*$G120*$H120*$L120*BZ$9)+(BY120/12*4*$E120*$G120*$I120*$L120*BZ$10)+(BY120/12*3*$F120*$G120*$I120*$L120*BZ$10)</f>
        <v>0</v>
      </c>
      <c r="CA120" s="39">
        <v>0</v>
      </c>
      <c r="CB120" s="39">
        <f t="shared" ref="CB120:CB121" si="826">(CA120/12*5*$D120*$G120*$H120*$K120*CB$9)+(CA120/12*4*$E120*$G120*$I120*$K120*CB$10)+(CA120/12*3*$F120*$G120*$I120*$K120*CB$10)</f>
        <v>0</v>
      </c>
      <c r="CC120" s="39">
        <v>3</v>
      </c>
      <c r="CD120" s="39">
        <f t="shared" ref="CD120:CD121" si="827">(CC120/12*5*$D120*$G120*$H120*$L120*CD$9)+(CC120/12*4*$E120*$G120*$I120*$L120*CD$10)+(CC120/12*3*$F120*$G120*$I120*$L120*CD$10)</f>
        <v>84492.342480000007</v>
      </c>
      <c r="CE120" s="39">
        <v>0</v>
      </c>
      <c r="CF120" s="39">
        <f t="shared" ref="CF120:CF121" si="828">(CE120/12*5*$D120*$G120*$H120*$K120*CF$9)+(CE120/12*4*$E120*$G120*$I120*$K120*CF$10)+(CE120/12*3*$F120*$G120*$I120*$K120*CF$10)</f>
        <v>0</v>
      </c>
      <c r="CG120" s="39"/>
      <c r="CH120" s="39">
        <f t="shared" ref="CH120:CH121" si="829">(CG120/12*5*$D120*$G120*$H120*$K120*CH$9)+(CG120/12*4*$E120*$G120*$I120*$K120*CH$10)+(CG120/12*3*$F120*$G120*$I120*$K120*CH$10)</f>
        <v>0</v>
      </c>
      <c r="CI120" s="39"/>
      <c r="CJ120" s="39">
        <f t="shared" ref="CJ120:CJ121" si="830">(CI120/12*5*$D120*$G120*$H120*$K120*CJ$9)+(CI120/12*4*$E120*$G120*$I120*$K120*CJ$10)+(CI120/12*3*$F120*$G120*$I120*$K120*CJ$10)</f>
        <v>0</v>
      </c>
      <c r="CK120" s="39"/>
      <c r="CL120" s="39">
        <f t="shared" ref="CL120:CL121" si="831">(CK120/12*5*$D120*$G120*$H120*$K120*CL$9)+(CK120/12*4*$E120*$G120*$I120*$K120*CL$10)+(CK120/12*3*$F120*$G120*$I120*$K120*CL$10)</f>
        <v>0</v>
      </c>
      <c r="CM120" s="39">
        <v>2</v>
      </c>
      <c r="CN120" s="39">
        <f t="shared" ref="CN120:CN121" si="832">(CM120/12*5*$D120*$G120*$H120*$L120*CN$9)+(CM120/12*4*$E120*$G120*$I120*$L120*CN$10)+(CM120/12*3*$F120*$G120*$I120*$L120*CN$10)</f>
        <v>62769.231867999988</v>
      </c>
      <c r="CO120" s="39">
        <v>3</v>
      </c>
      <c r="CP120" s="39">
        <f t="shared" ref="CP120:CP121" si="833">(CO120/12*5*$D120*$G120*$H120*$L120*CP$9)+(CO120/12*4*$E120*$G120*$I120*$L120*CP$10)+(CO120/12*3*$F120*$G120*$I120*$L120*CP$10)</f>
        <v>108240.709626</v>
      </c>
      <c r="CQ120" s="44"/>
      <c r="CR120" s="39">
        <f t="shared" ref="CR120:CR121" si="834">(CQ120/12*5*$D120*$G120*$H120*$K120*CR$9)+(CQ120/12*4*$E120*$G120*$I120*$K120*CR$10)+(CQ120/12*3*$F120*$G120*$I120*$K120*CR$10)</f>
        <v>0</v>
      </c>
      <c r="CS120" s="39"/>
      <c r="CT120" s="39">
        <f t="shared" ref="CT120:CT121" si="835">(CS120/12*5*$D120*$G120*$H120*$L120*CT$9)+(CS120/12*4*$E120*$G120*$I120*$L120*CT$10)+(CS120/12*3*$F120*$G120*$I120*$L120*CT$10)</f>
        <v>0</v>
      </c>
      <c r="CU120" s="39"/>
      <c r="CV120" s="39">
        <f t="shared" ref="CV120:CV121" si="836">(CU120/12*5*$D120*$G120*$H120*$L120*CV$9)+(CU120/12*4*$E120*$G120*$I120*$L120*CV$10)+(CU120/12*3*$F120*$G120*$I120*$L120*CV$10)</f>
        <v>0</v>
      </c>
      <c r="CW120" s="39">
        <v>7</v>
      </c>
      <c r="CX120" s="39">
        <f t="shared" ref="CX120:CX121" si="837">(CW120/12*5*$D120*$G120*$H120*$L120*CX$9)+(CW120/12*4*$E120*$G120*$I120*$L120*CX$10)+(CW120/12*3*$F120*$G120*$I120*$L120*CX$10)</f>
        <v>247307.182542</v>
      </c>
      <c r="CY120" s="39">
        <v>2</v>
      </c>
      <c r="CZ120" s="39">
        <f t="shared" ref="CZ120:CZ121" si="838">(CY120/12*5*$D120*$G120*$H120*$L120*CZ$9)+(CY120/12*4*$E120*$G120*$I120*$L120*CZ$10)+(CY120/12*3*$F120*$G120*$I120*$L120*CZ$10)</f>
        <v>70528.422831999997</v>
      </c>
      <c r="DA120" s="39">
        <v>1</v>
      </c>
      <c r="DB120" s="39">
        <f t="shared" ref="DB120:DB121" si="839">(DA120/12*5*$D120*$G120*$H120*$L120*DB$9)+(DA120/12*4*$E120*$G120*$I120*$L120*DB$10)+(DA120/12*3*$F120*$G120*$I120*$L120*DB$10)</f>
        <v>35329.597505999998</v>
      </c>
      <c r="DC120" s="39">
        <v>1</v>
      </c>
      <c r="DD120" s="39">
        <f t="shared" ref="DD120:DD121" si="840">(DC120/12*5*$D120*$G120*$H120*$K120*DD$9)+(DC120/12*4*$E120*$G120*$I120*$K120*DD$10)+(DC120/12*3*$F120*$G120*$I120*$K120*DD$10)</f>
        <v>29144.184066666661</v>
      </c>
      <c r="DE120" s="39"/>
      <c r="DF120" s="39">
        <f t="shared" ref="DF120:DF121" si="841">(DE120/12*5*$D120*$G120*$H120*$K120*DF$9)+(DE120/12*4*$E120*$G120*$I120*$K120*DF$10)+(DE120/12*3*$F120*$G120*$I120*$K120*DF$10)</f>
        <v>0</v>
      </c>
      <c r="DG120" s="39"/>
      <c r="DH120" s="39">
        <f t="shared" ref="DH120:DH121" si="842">(DG120/12*5*$D120*$G120*$H120*$L120*DH$9)+(DG120/12*4*$E120*$G120*$I120*$L120*DH$10)+(DG120/12*3*$F120*$G120*$I120*$L120*DH$10)</f>
        <v>0</v>
      </c>
      <c r="DI120" s="39">
        <v>3</v>
      </c>
      <c r="DJ120" s="39">
        <f t="shared" ref="DJ120:DJ121" si="843">(DI120/12*5*$D120*$G120*$H120*$L120*DJ$9)+(DI120/12*4*$E120*$G120*$I120*$L120*DJ$10)+(DI120/12*3*$F120*$G120*$I120*$L120*DJ$10)</f>
        <v>113772.37284</v>
      </c>
      <c r="DK120" s="39"/>
      <c r="DL120" s="39">
        <f t="shared" ref="DL120:DL121" si="844">(DK120/12*5*$D120*$G120*$H120*$M120*DL$9)+(DK120/12*4*$E120*$G120*$I120*$M120*DL$10)+(DK120/12*3*$F120*$G120*$I120*$M120*DL$10)</f>
        <v>0</v>
      </c>
      <c r="DM120" s="39"/>
      <c r="DN120" s="39">
        <f t="shared" si="790"/>
        <v>0</v>
      </c>
      <c r="DO120" s="39"/>
      <c r="DP120" s="39">
        <f t="shared" si="565"/>
        <v>0</v>
      </c>
      <c r="DQ120" s="39">
        <f t="shared" ref="DQ120:DQ131" si="845">SUM(O120,Q120,S120,U120,W120,Y120,AA120,AC120,AE120,AG120,AI120,AK120,AM120,AO120,AQ120,AS120,AU120,AW120,AY120,BA120,BC120,BE120,BG120,BI120,BK120,BM120,BO120,BQ120,BS120,BU120,BW120,BY120,CA120,CC120,CE120,CG120,CI120,CK120,CM120,CO120,CQ120,CS120,CU120,CW120,CY120,DA120,DC120,DE120,DG120,DI120,DK120,DM120,DO120)</f>
        <v>224</v>
      </c>
      <c r="DR120" s="39">
        <f t="shared" ref="DR120:DR131" si="846">SUM(P120,R120,T120,V120,X120,Z120,AB120,AD120,AF120,AH120,AJ120,AL120,AN120,AP120,AR120,AT120,AV120,AX120,AZ120,BB120,BD120,BF120,BH120,BJ120,BL120,BN120,BP120,BR120,BT120,BV120,BX120,BZ120,CB120,CD120,CF120,CH120,CJ120,CL120,CN120,CP120,CR120,CT120,CV120,CX120,CZ120,DB120,DD120,DF120,DH120,DJ120,DL120,DN120,DP120)</f>
        <v>6296702.7472509993</v>
      </c>
    </row>
    <row r="121" spans="1:122" ht="33.75" customHeight="1" x14ac:dyDescent="0.25">
      <c r="A121" s="46"/>
      <c r="B121" s="47">
        <v>94</v>
      </c>
      <c r="C121" s="33" t="s">
        <v>252</v>
      </c>
      <c r="D121" s="34">
        <f t="shared" si="568"/>
        <v>19063</v>
      </c>
      <c r="E121" s="35">
        <v>18530</v>
      </c>
      <c r="F121" s="35">
        <v>18715</v>
      </c>
      <c r="G121" s="48">
        <v>1.49</v>
      </c>
      <c r="H121" s="37">
        <v>1</v>
      </c>
      <c r="I121" s="37">
        <v>1</v>
      </c>
      <c r="J121" s="38"/>
      <c r="K121" s="34">
        <v>1.4</v>
      </c>
      <c r="L121" s="34">
        <v>1.68</v>
      </c>
      <c r="M121" s="34">
        <v>2.23</v>
      </c>
      <c r="N121" s="34">
        <v>2.57</v>
      </c>
      <c r="O121" s="39">
        <v>1</v>
      </c>
      <c r="P121" s="39">
        <f t="shared" si="794"/>
        <v>41643.452491666656</v>
      </c>
      <c r="Q121" s="39">
        <v>0</v>
      </c>
      <c r="R121" s="39">
        <f t="shared" si="795"/>
        <v>0</v>
      </c>
      <c r="S121" s="39"/>
      <c r="T121" s="39">
        <f t="shared" si="796"/>
        <v>0</v>
      </c>
      <c r="U121" s="39"/>
      <c r="V121" s="39">
        <f t="shared" si="797"/>
        <v>0</v>
      </c>
      <c r="W121" s="39"/>
      <c r="X121" s="39">
        <f t="shared" si="798"/>
        <v>0</v>
      </c>
      <c r="Y121" s="39">
        <v>0</v>
      </c>
      <c r="Z121" s="39">
        <f t="shared" si="799"/>
        <v>0</v>
      </c>
      <c r="AA121" s="39"/>
      <c r="AB121" s="39">
        <f t="shared" si="800"/>
        <v>0</v>
      </c>
      <c r="AC121" s="39"/>
      <c r="AD121" s="39">
        <f t="shared" si="801"/>
        <v>0</v>
      </c>
      <c r="AE121" s="39">
        <v>0</v>
      </c>
      <c r="AF121" s="39">
        <f t="shared" si="802"/>
        <v>0</v>
      </c>
      <c r="AG121" s="39">
        <v>0</v>
      </c>
      <c r="AH121" s="39">
        <f t="shared" si="803"/>
        <v>0</v>
      </c>
      <c r="AI121" s="39"/>
      <c r="AJ121" s="39">
        <f t="shared" si="804"/>
        <v>0</v>
      </c>
      <c r="AK121" s="39"/>
      <c r="AL121" s="39">
        <f t="shared" si="805"/>
        <v>0</v>
      </c>
      <c r="AM121" s="42">
        <v>0</v>
      </c>
      <c r="AN121" s="39">
        <f t="shared" si="806"/>
        <v>0</v>
      </c>
      <c r="AO121" s="43">
        <v>0</v>
      </c>
      <c r="AP121" s="39">
        <f t="shared" si="807"/>
        <v>0</v>
      </c>
      <c r="AQ121" s="39"/>
      <c r="AR121" s="39">
        <f t="shared" si="808"/>
        <v>0</v>
      </c>
      <c r="AS121" s="39">
        <v>2</v>
      </c>
      <c r="AT121" s="39">
        <f t="shared" si="809"/>
        <v>96269.926311999996</v>
      </c>
      <c r="AU121" s="39"/>
      <c r="AV121" s="39">
        <f t="shared" si="810"/>
        <v>0</v>
      </c>
      <c r="AW121" s="39"/>
      <c r="AX121" s="39">
        <f t="shared" si="811"/>
        <v>0</v>
      </c>
      <c r="AY121" s="39"/>
      <c r="AZ121" s="39">
        <f t="shared" si="812"/>
        <v>0</v>
      </c>
      <c r="BA121" s="39"/>
      <c r="BB121" s="39">
        <f t="shared" si="813"/>
        <v>0</v>
      </c>
      <c r="BC121" s="39"/>
      <c r="BD121" s="39">
        <f t="shared" si="814"/>
        <v>0</v>
      </c>
      <c r="BE121" s="39"/>
      <c r="BF121" s="39">
        <f t="shared" si="815"/>
        <v>0</v>
      </c>
      <c r="BG121" s="39"/>
      <c r="BH121" s="39">
        <f t="shared" si="816"/>
        <v>0</v>
      </c>
      <c r="BI121" s="39"/>
      <c r="BJ121" s="39">
        <f t="shared" si="817"/>
        <v>0</v>
      </c>
      <c r="BK121" s="39">
        <v>0</v>
      </c>
      <c r="BL121" s="39">
        <f t="shared" si="818"/>
        <v>0</v>
      </c>
      <c r="BM121" s="39"/>
      <c r="BN121" s="39">
        <f t="shared" si="819"/>
        <v>0</v>
      </c>
      <c r="BO121" s="49"/>
      <c r="BP121" s="39">
        <f t="shared" si="820"/>
        <v>0</v>
      </c>
      <c r="BQ121" s="39">
        <v>0</v>
      </c>
      <c r="BR121" s="39">
        <f t="shared" si="821"/>
        <v>0</v>
      </c>
      <c r="BS121" s="39"/>
      <c r="BT121" s="39">
        <f t="shared" si="822"/>
        <v>0</v>
      </c>
      <c r="BU121" s="39"/>
      <c r="BV121" s="39">
        <f t="shared" si="823"/>
        <v>0</v>
      </c>
      <c r="BW121" s="39"/>
      <c r="BX121" s="39">
        <f t="shared" si="824"/>
        <v>0</v>
      </c>
      <c r="BY121" s="39"/>
      <c r="BZ121" s="39">
        <f t="shared" si="825"/>
        <v>0</v>
      </c>
      <c r="CA121" s="39"/>
      <c r="CB121" s="39">
        <f t="shared" si="826"/>
        <v>0</v>
      </c>
      <c r="CC121" s="39"/>
      <c r="CD121" s="39">
        <f t="shared" si="827"/>
        <v>0</v>
      </c>
      <c r="CE121" s="39"/>
      <c r="CF121" s="39">
        <f t="shared" si="828"/>
        <v>0</v>
      </c>
      <c r="CG121" s="39"/>
      <c r="CH121" s="39">
        <f t="shared" si="829"/>
        <v>0</v>
      </c>
      <c r="CI121" s="39"/>
      <c r="CJ121" s="39">
        <f t="shared" si="830"/>
        <v>0</v>
      </c>
      <c r="CK121" s="39"/>
      <c r="CL121" s="39">
        <f t="shared" si="831"/>
        <v>0</v>
      </c>
      <c r="CM121" s="39">
        <v>3</v>
      </c>
      <c r="CN121" s="39">
        <f t="shared" si="832"/>
        <v>143152.27880100001</v>
      </c>
      <c r="CO121" s="39">
        <v>1</v>
      </c>
      <c r="CP121" s="39">
        <f t="shared" si="833"/>
        <v>54856.686170999987</v>
      </c>
      <c r="CQ121" s="44"/>
      <c r="CR121" s="39">
        <f t="shared" si="834"/>
        <v>0</v>
      </c>
      <c r="CS121" s="39">
        <v>2</v>
      </c>
      <c r="CT121" s="39">
        <f t="shared" si="835"/>
        <v>107231.98981599999</v>
      </c>
      <c r="CU121" s="39"/>
      <c r="CV121" s="39">
        <f t="shared" si="836"/>
        <v>0</v>
      </c>
      <c r="CW121" s="39"/>
      <c r="CX121" s="39">
        <f t="shared" si="837"/>
        <v>0</v>
      </c>
      <c r="CY121" s="39"/>
      <c r="CZ121" s="39">
        <f t="shared" si="838"/>
        <v>0</v>
      </c>
      <c r="DA121" s="39">
        <v>1</v>
      </c>
      <c r="DB121" s="39">
        <f t="shared" si="839"/>
        <v>53715.408452999996</v>
      </c>
      <c r="DC121" s="39"/>
      <c r="DD121" s="39">
        <f t="shared" si="840"/>
        <v>0</v>
      </c>
      <c r="DE121" s="39"/>
      <c r="DF121" s="39">
        <f t="shared" si="841"/>
        <v>0</v>
      </c>
      <c r="DG121" s="39"/>
      <c r="DH121" s="39">
        <f t="shared" si="842"/>
        <v>0</v>
      </c>
      <c r="DI121" s="39"/>
      <c r="DJ121" s="39">
        <f t="shared" si="843"/>
        <v>0</v>
      </c>
      <c r="DK121" s="39"/>
      <c r="DL121" s="39">
        <f t="shared" si="844"/>
        <v>0</v>
      </c>
      <c r="DM121" s="39"/>
      <c r="DN121" s="39">
        <f t="shared" si="790"/>
        <v>0</v>
      </c>
      <c r="DO121" s="39"/>
      <c r="DP121" s="39">
        <f t="shared" si="565"/>
        <v>0</v>
      </c>
      <c r="DQ121" s="39">
        <f t="shared" si="845"/>
        <v>10</v>
      </c>
      <c r="DR121" s="39">
        <f t="shared" si="846"/>
        <v>496869.74204466667</v>
      </c>
    </row>
    <row r="122" spans="1:122" ht="38.25" customHeight="1" x14ac:dyDescent="0.25">
      <c r="A122" s="46"/>
      <c r="B122" s="47">
        <v>95</v>
      </c>
      <c r="C122" s="33" t="s">
        <v>253</v>
      </c>
      <c r="D122" s="34">
        <f t="shared" si="568"/>
        <v>19063</v>
      </c>
      <c r="E122" s="35">
        <v>18530</v>
      </c>
      <c r="F122" s="35">
        <v>18715</v>
      </c>
      <c r="G122" s="48">
        <v>0.68</v>
      </c>
      <c r="H122" s="37">
        <v>1</v>
      </c>
      <c r="I122" s="37">
        <v>1</v>
      </c>
      <c r="J122" s="38"/>
      <c r="K122" s="34">
        <v>1.4</v>
      </c>
      <c r="L122" s="34">
        <v>1.68</v>
      </c>
      <c r="M122" s="34">
        <v>2.23</v>
      </c>
      <c r="N122" s="34">
        <v>2.57</v>
      </c>
      <c r="O122" s="39">
        <v>140</v>
      </c>
      <c r="P122" s="39">
        <f>(O122/12*5*$D122*$G122*$H122*$K122)+(O122/12*4*$E122*$G122*$I122*$K122)+(O122/12*3*$F122*$G122*$I122*$K122)</f>
        <v>2505441.8666666662</v>
      </c>
      <c r="Q122" s="39">
        <v>858</v>
      </c>
      <c r="R122" s="39">
        <f>(Q122/12*5*$D122*$G122*$H122*$K122)+(Q122/12*4*$E122*$G122*$I122*$K122)+(Q122/12*3*$F122*$G122*$I122*$K122)</f>
        <v>15354779.440000001</v>
      </c>
      <c r="S122" s="39">
        <v>0</v>
      </c>
      <c r="T122" s="39">
        <f>(S122/12*5*$D122*$G122*$H122*$K122)+(S122/12*4*$E122*$G122*$I122*$K122)+(S122/12*3*$F122*$G122*$I122*$K122)</f>
        <v>0</v>
      </c>
      <c r="U122" s="39"/>
      <c r="V122" s="39">
        <f>(U122/12*5*$D122*$G122*$H122*$K122)+(U122/12*4*$E122*$G122*$I122*$K122)+(U122/12*3*$F122*$G122*$I122*$K122)</f>
        <v>0</v>
      </c>
      <c r="W122" s="39">
        <v>0</v>
      </c>
      <c r="X122" s="39">
        <f>(W122/12*5*$D122*$G122*$H122*$K122)+(W122/12*4*$E122*$G122*$I122*$K122)+(W122/12*3*$F122*$G122*$I122*$K122)</f>
        <v>0</v>
      </c>
      <c r="Y122" s="39">
        <v>194</v>
      </c>
      <c r="Z122" s="39">
        <f>(Y122/12*5*$D122*$G122*$H122*$K122)+(Y122/12*4*$E122*$G122*$I122*$K122)+(Y122/12*3*$F122*$G122*$I122*$K122)</f>
        <v>3471826.5866666669</v>
      </c>
      <c r="AA122" s="39">
        <v>0</v>
      </c>
      <c r="AB122" s="39">
        <f>(AA122/12*5*$D122*$G122*$H122*$K122)+(AA122/12*4*$E122*$G122*$I122*$K122)+(AA122/12*3*$F122*$G122*$I122*$K122)</f>
        <v>0</v>
      </c>
      <c r="AC122" s="39">
        <v>0</v>
      </c>
      <c r="AD122" s="39">
        <f>(AC122/12*5*$D122*$G122*$H122*$K122)+(AC122/12*4*$E122*$G122*$I122*$K122)+(AC122/12*3*$F122*$G122*$I122*$K122)</f>
        <v>0</v>
      </c>
      <c r="AE122" s="39">
        <v>0</v>
      </c>
      <c r="AF122" s="39">
        <f>(AE122/12*5*$D122*$G122*$H122*$K122)+(AE122/12*4*$E122*$G122*$I122*$K122)+(AE122/12*3*$F122*$G122*$I122*$K122)</f>
        <v>0</v>
      </c>
      <c r="AG122" s="39">
        <v>21</v>
      </c>
      <c r="AH122" s="39">
        <f>(AG122/12*5*$D122*$G122*$H122*$K122)+(AG122/12*4*$E122*$G122*$I122*$K122)+(AG122/12*3*$F122*$G122*$I122*$K122)</f>
        <v>375816.28</v>
      </c>
      <c r="AI122" s="39">
        <v>15</v>
      </c>
      <c r="AJ122" s="39">
        <f>(AI122/12*5*$D122*$G122*$H122*$K122)+(AI122/12*4*$E122*$G122*$I122*$K122)+(AI122/12*3*$F122*$G122*$I122*$K122)</f>
        <v>268440.2</v>
      </c>
      <c r="AK122" s="39"/>
      <c r="AL122" s="39">
        <f>(AK122/12*5*$D122*$G122*$H122*$K122)+(AK122/12*4*$E122*$G122*$I122*$K122)+(AK122/12*3*$F122*$G122*$I122*$K122)</f>
        <v>0</v>
      </c>
      <c r="AM122" s="42">
        <v>0</v>
      </c>
      <c r="AN122" s="39">
        <f>(AM122/12*5*$D122*$G122*$H122*$K122)+(AM122/12*4*$E122*$G122*$I122*$K122)+(AM122/12*3*$F122*$G122*$I122*$K122)</f>
        <v>0</v>
      </c>
      <c r="AO122" s="43">
        <v>27</v>
      </c>
      <c r="AP122" s="39">
        <f>(AO122/12*5*$D122*$G122*$H122*$L122)+(AO122/12*4*$E122*$G122*$I122*$L122)+(AO122/12*3*$F122*$G122*$I122*$L122)</f>
        <v>579830.83200000005</v>
      </c>
      <c r="AQ122" s="39">
        <v>190</v>
      </c>
      <c r="AR122" s="39">
        <f>(AQ122/12*5*$D122*$G122*$H122*$L122)+(AQ122/12*4*$E122*$G122*$I122*$L122)+(AQ122/12*3*$F122*$G122*$I122*$L122)</f>
        <v>4080291.04</v>
      </c>
      <c r="AS122" s="39">
        <v>270</v>
      </c>
      <c r="AT122" s="39">
        <f>(AS122/12*5*$D122*$G122*$H122*$L122)+(AS122/12*4*$E122*$G122*$I122*$L122)+(AS122/12*3*$F122*$G122*$I122*$L122)</f>
        <v>5798308.3200000003</v>
      </c>
      <c r="AU122" s="39">
        <v>0</v>
      </c>
      <c r="AV122" s="39">
        <f>(AU122/12*5*$D122*$G122*$H122*$L122)+(AU122/12*4*$E122*$G122*$I122*$L122)+(AU122/12*3*$F122*$G122*$I122*$L122)</f>
        <v>0</v>
      </c>
      <c r="AW122" s="39"/>
      <c r="AX122" s="39">
        <f>(AW122/12*5*$D122*$G122*$H122*$K122)+(AW122/12*4*$E122*$G122*$I122*$K122)+(AW122/12*3*$F122*$G122*$I122*$K122)</f>
        <v>0</v>
      </c>
      <c r="AY122" s="39"/>
      <c r="AZ122" s="39">
        <f>(AY122/12*5*$D122*$G122*$H122*$K122)+(AY122/12*4*$E122*$G122*$I122*$K122)+(AY122/12*3*$F122*$G122*$I122*$K122)</f>
        <v>0</v>
      </c>
      <c r="BA122" s="39">
        <v>5</v>
      </c>
      <c r="BB122" s="39">
        <f>(BA122/12*5*$D122*$G122*$H122*$L122)+(BA122/12*4*$E122*$G122*$I122*$L122)+(BA122/12*3*$F122*$G122*$I122*$L122)</f>
        <v>107376.08000000003</v>
      </c>
      <c r="BC122" s="39">
        <v>0</v>
      </c>
      <c r="BD122" s="39">
        <f>(BC122/12*5*$D122*$G122*$H122*$K122)+(BC122/12*4*$E122*$G122*$I122*$K122)+(BC122/12*3*$F122*$G122*$I122*$K122)</f>
        <v>0</v>
      </c>
      <c r="BE122" s="39">
        <v>0</v>
      </c>
      <c r="BF122" s="39">
        <f>(BE122/12*5*$D122*$G122*$H122*$K122)+(BE122/12*4*$E122*$G122*$I122*$K122)+(BE122/12*3*$F122*$G122*$I122*$K122)</f>
        <v>0</v>
      </c>
      <c r="BG122" s="39">
        <v>0</v>
      </c>
      <c r="BH122" s="39">
        <f>(BG122/12*5*$D122*$G122*$H122*$K122)+(BG122/12*4*$E122*$G122*$I122*$K122)+(BG122/12*3*$F122*$G122*$I122*$K122)</f>
        <v>0</v>
      </c>
      <c r="BI122" s="39">
        <v>0</v>
      </c>
      <c r="BJ122" s="39">
        <f>(BI122/12*5*$D122*$G122*$H122*$L122)+(BI122/12*4*$E122*$G122*$I122*$L122)+(BI122/12*3*$F122*$G122*$I122*$L122)</f>
        <v>0</v>
      </c>
      <c r="BK122" s="39">
        <v>48</v>
      </c>
      <c r="BL122" s="39">
        <f>(BK122/12*5*$D122*$G122*$H122*$K122)+(BK122/12*4*$E122*$G122*$I122*$K122)+(BK122/12*3*$F122*$G122*$I122*$K122)</f>
        <v>859008.64</v>
      </c>
      <c r="BM122" s="39">
        <v>1</v>
      </c>
      <c r="BN122" s="39">
        <f>(BM122/12*5*$D122*$G122*$H122*$K122)+(BM122/12*4*$E122*$G122*$I122*$K122)+(BM122/12*3*$F122*$G122*$I122*$K122)</f>
        <v>17896.013333333332</v>
      </c>
      <c r="BO122" s="49">
        <v>25</v>
      </c>
      <c r="BP122" s="39">
        <f>(BO122/12*5*$D122*$G122*$H122*$L122)+(BO122/12*4*$E122*$G122*$I122*$L122)+(BO122/12*3*$F122*$G122*$I122*$L122)</f>
        <v>536880.4</v>
      </c>
      <c r="BQ122" s="39">
        <v>16</v>
      </c>
      <c r="BR122" s="39">
        <f>(BQ122/12*5*$D122*$G122*$H122*$L122)+(BQ122/12*4*$E122*$G122*$I122*$L122)+(BQ122/12*3*$F122*$G122*$I122*$L122)</f>
        <v>343603.45600000001</v>
      </c>
      <c r="BS122" s="39">
        <v>0</v>
      </c>
      <c r="BT122" s="39">
        <f>(BS122/12*5*$D122*$G122*$H122*$K122)+(BS122/12*4*$E122*$G122*$I122*$K122)+(BS122/12*3*$F122*$G122*$I122*$K122)</f>
        <v>0</v>
      </c>
      <c r="BU122" s="39">
        <v>76</v>
      </c>
      <c r="BV122" s="39">
        <f>(BU122/12*5*$D122*$G122*$H122*$K122)+(BU122/12*4*$E122*$G122*$I122*$K122)+(BU122/12*3*$F122*$G122*$I122*$K122)</f>
        <v>1360097.0133333332</v>
      </c>
      <c r="BW122" s="39">
        <v>0</v>
      </c>
      <c r="BX122" s="39">
        <f>(BW122/12*5*$D122*$G122*$H122*$L122)+(BW122/12*4*$E122*$G122*$I122*$L122)+(BW122/12*3*$F122*$G122*$I122*$L122)</f>
        <v>0</v>
      </c>
      <c r="BY122" s="39"/>
      <c r="BZ122" s="39">
        <f>(BY122/12*5*$D122*$G122*$H122*$L122)+(BY122/12*4*$E122*$G122*$I122*$L122)+(BY122/12*3*$F122*$G122*$I122*$L122)</f>
        <v>0</v>
      </c>
      <c r="CA122" s="39">
        <v>0</v>
      </c>
      <c r="CB122" s="39">
        <f>(CA122/12*5*$D122*$G122*$H122*$K122)+(CA122/12*4*$E122*$G122*$I122*$K122)+(CA122/12*3*$F122*$G122*$I122*$K122)</f>
        <v>0</v>
      </c>
      <c r="CC122" s="39">
        <v>80</v>
      </c>
      <c r="CD122" s="39">
        <f>(CC122/12*5*$D122*$G122*$H122*$L122)+(CC122/12*4*$E122*$G122*$I122*$L122)+(CC122/12*3*$F122*$G122*$I122*$L122)</f>
        <v>1718017.2800000005</v>
      </c>
      <c r="CE122" s="39">
        <v>0</v>
      </c>
      <c r="CF122" s="39">
        <f>(CE122/12*5*$D122*$G122*$H122*$K122)+(CE122/12*4*$E122*$G122*$I122*$K122)+(CE122/12*3*$F122*$G122*$I122*$K122)</f>
        <v>0</v>
      </c>
      <c r="CG122" s="39">
        <v>93</v>
      </c>
      <c r="CH122" s="39">
        <f>(CG122/12*5*$D122*$G122*$H122*$K122)+(CG122/12*4*$E122*$G122*$I122*$K122)+(CG122/12*3*$F122*$G122*$I122*$K122)</f>
        <v>1664329.2400000002</v>
      </c>
      <c r="CI122" s="39">
        <v>75</v>
      </c>
      <c r="CJ122" s="39">
        <f>(CI122/12*5*$D122*$G122*$H122*$K122)+(CI122/12*4*$E122*$G122*$I122*$K122)+(CI122/12*3*$F122*$G122*$I122*$K122)</f>
        <v>1342201</v>
      </c>
      <c r="CK122" s="39">
        <v>40</v>
      </c>
      <c r="CL122" s="39">
        <f>(CK122/12*5*$D122*$G122*$H122*$K122)+(CK122/12*4*$E122*$G122*$I122*$K122)+(CK122/12*3*$F122*$G122*$I122*$K122)</f>
        <v>715840.53333333344</v>
      </c>
      <c r="CM122" s="39">
        <v>272</v>
      </c>
      <c r="CN122" s="39">
        <f>(CM122/12*5*$D122*$G122*$H122*$L122)+(CM122/12*4*$E122*$G122*$I122*$L122)+(CM122/12*3*$F122*$G122*$I122*$L122)</f>
        <v>5841258.7520000003</v>
      </c>
      <c r="CO122" s="39">
        <v>81</v>
      </c>
      <c r="CP122" s="39">
        <f>(CO122/12*5*$D122*$G122*$H122*$L122)+(CO122/12*4*$E122*$G122*$I122*$L122)+(CO122/12*3*$F122*$G122*$I122*$L122)</f>
        <v>1739492.4960000003</v>
      </c>
      <c r="CQ122" s="44">
        <v>20</v>
      </c>
      <c r="CR122" s="39">
        <f>(CQ122/12*5*$D122*$G122*$H122*$K122)+(CQ122/12*4*$E122*$G122*$I122*$K122)+(CQ122/12*3*$F122*$G122*$I122*$K122)</f>
        <v>357920.26666666672</v>
      </c>
      <c r="CS122" s="39">
        <v>12</v>
      </c>
      <c r="CT122" s="39">
        <f>(CS122/12*5*$D122*$G122*$H122*$L122)+(CS122/12*4*$E122*$G122*$I122*$L122)+(CS122/12*3*$F122*$G122*$I122*$L122)</f>
        <v>257702.592</v>
      </c>
      <c r="CU122" s="39">
        <v>364</v>
      </c>
      <c r="CV122" s="39">
        <f>(CU122/12*5*$D122*$G122*$H122*$L122)+(CU122/12*4*$E122*$G122*$I122*$L122)+(CU122/12*3*$F122*$G122*$I122*$L122)</f>
        <v>7816978.6239999998</v>
      </c>
      <c r="CW122" s="39">
        <v>117</v>
      </c>
      <c r="CX122" s="39">
        <f>(CW122/12*5*$D122*$G122*$H122*$L122)+(CW122/12*4*$E122*$G122*$I122*$L122)+(CW122/12*3*$F122*$G122*$I122*$L122)</f>
        <v>2512600.2719999999</v>
      </c>
      <c r="CY122" s="39">
        <v>28</v>
      </c>
      <c r="CZ122" s="39">
        <f>(CY122/12*5*$D122*$G122*$H122*$L122)+(CY122/12*4*$E122*$G122*$I122*$L122)+(CY122/12*3*$F122*$G122*$I122*$L122)</f>
        <v>601306.04800000018</v>
      </c>
      <c r="DA122" s="39">
        <v>65</v>
      </c>
      <c r="DB122" s="39">
        <f>(DA122/12*5*$D122*$G122*$H122*$L122)+(DA122/12*4*$E122*$G122*$I122*$L122)+(DA122/12*3*$F122*$G122*$I122*$L122)</f>
        <v>1395889.04</v>
      </c>
      <c r="DC122" s="39">
        <v>106</v>
      </c>
      <c r="DD122" s="39">
        <f>(DC122/12*5*$D122*$G122*$H122*$K122)+(DC122/12*4*$E122*$G122*$I122*$K122)+(DC122/12*3*$F122*$G122*$I122*$K122)</f>
        <v>1896977.4133333336</v>
      </c>
      <c r="DE122" s="39">
        <v>29</v>
      </c>
      <c r="DF122" s="39">
        <f>(DE122/12*5*$D122*$G122*$H122*$K122)+(DE122/12*4*$E122*$G122*$I122*$K122)+(DE122/12*3*$F122*$G122*$I122*$K122)</f>
        <v>518984.38666666666</v>
      </c>
      <c r="DG122" s="39">
        <v>19</v>
      </c>
      <c r="DH122" s="39">
        <f>(DG122/12*5*$D122*$G122*$H122*$L122)+(DG122/12*4*$E122*$G122*$I122*$L122)+(DG122/12*3*$F122*$G122*$I122*$L122)</f>
        <v>408029.10399999999</v>
      </c>
      <c r="DI122" s="39">
        <v>180</v>
      </c>
      <c r="DJ122" s="39">
        <f>(DI122/12*5*$D122*$G122*$H122*$L122)+(DI122/12*4*$E122*$G122*$I122*$L122)+(DI122/12*3*$F122*$G122*$I122*$L122)</f>
        <v>3865538.88</v>
      </c>
      <c r="DK122" s="39">
        <v>20</v>
      </c>
      <c r="DL122" s="39">
        <f>(DK122/12*5*$D122*$G122*$H122*$M122)+(DK122/12*4*$E122*$G122*$I122*$M122)+(DK122/12*3*$F122*$G122*$I122*$M122)</f>
        <v>570115.85333333339</v>
      </c>
      <c r="DM122" s="39">
        <v>55</v>
      </c>
      <c r="DN122" s="39">
        <f>(DM122/12*5*$D122*$G122*$H122*$N122)+(DM122/12*4*$E122*$G122*$I122*$N122)+(DM122/12*3*$F122*$G122*$I122*$N122)</f>
        <v>1806858.2033333331</v>
      </c>
      <c r="DO122" s="39"/>
      <c r="DP122" s="39">
        <f>(DO122*$D122*$G122*$H122*$L122)</f>
        <v>0</v>
      </c>
      <c r="DQ122" s="39">
        <f t="shared" si="845"/>
        <v>3542</v>
      </c>
      <c r="DR122" s="39">
        <f t="shared" si="846"/>
        <v>70689636.152666658</v>
      </c>
    </row>
    <row r="123" spans="1:122" ht="38.25" customHeight="1" x14ac:dyDescent="0.25">
      <c r="A123" s="46"/>
      <c r="B123" s="47">
        <v>96</v>
      </c>
      <c r="C123" s="33" t="s">
        <v>254</v>
      </c>
      <c r="D123" s="34">
        <f t="shared" si="568"/>
        <v>19063</v>
      </c>
      <c r="E123" s="35">
        <v>18530</v>
      </c>
      <c r="F123" s="35">
        <v>18715</v>
      </c>
      <c r="G123" s="48">
        <v>1.01</v>
      </c>
      <c r="H123" s="37">
        <v>1</v>
      </c>
      <c r="I123" s="37">
        <v>1</v>
      </c>
      <c r="J123" s="38"/>
      <c r="K123" s="34">
        <v>1.4</v>
      </c>
      <c r="L123" s="34">
        <v>1.68</v>
      </c>
      <c r="M123" s="34">
        <v>2.23</v>
      </c>
      <c r="N123" s="34">
        <v>2.57</v>
      </c>
      <c r="O123" s="39">
        <v>3</v>
      </c>
      <c r="P123" s="39">
        <f t="shared" ref="P123:P124" si="847">(O123/12*5*$D123*$G123*$H123*$K123*P$9)+(O123/12*4*$E123*$G123*$I123*$K123*P$10)+(O123/12*3*$F123*$G123*$I123*$K123*P$10)</f>
        <v>84684.33627499998</v>
      </c>
      <c r="Q123" s="39">
        <v>57</v>
      </c>
      <c r="R123" s="39">
        <f t="shared" ref="R123:R124" si="848">(Q123/12*5*$D123*$G123*$H123*$K123*R$9)+(Q123/12*4*$E123*$G123*$I123*$K123*R$10)+(Q123/12*3*$F123*$G123*$I123*$K123*R$10)</f>
        <v>1609002.389225</v>
      </c>
      <c r="S123" s="39"/>
      <c r="T123" s="39">
        <f t="shared" ref="T123:T124" si="849">(S123/12*5*$D123*$G123*$H123*$K123*T$9)+(S123/12*4*$E123*$G123*$I123*$K123*T$10)+(S123/12*3*$F123*$G123*$I123*$K123*T$10)</f>
        <v>0</v>
      </c>
      <c r="U123" s="39"/>
      <c r="V123" s="39">
        <f t="shared" ref="V123:V124" si="850">(U123/12*5*$D123*$G123*$H123*$K123*V$9)+(U123/12*4*$E123*$G123*$I123*$K123*V$10)+(U123/12*3*$F123*$G123*$I123*$K123*V$10)</f>
        <v>0</v>
      </c>
      <c r="W123" s="39"/>
      <c r="X123" s="39">
        <f t="shared" ref="X123:X124" si="851">(W123/12*5*$D123*$G123*$H123*$K123*X$9)+(W123/12*4*$E123*$G123*$I123*$K123*X$10)+(W123/12*3*$F123*$G123*$I123*$K123*X$10)</f>
        <v>0</v>
      </c>
      <c r="Y123" s="39">
        <v>0</v>
      </c>
      <c r="Z123" s="39">
        <f t="shared" ref="Z123:Z124" si="852">(Y123/12*5*$D123*$G123*$H123*$K123*Z$9)+(Y123/12*4*$E123*$G123*$I123*$K123*Z$10)+(Y123/12*3*$F123*$G123*$I123*$K123*Z$10)</f>
        <v>0</v>
      </c>
      <c r="AA123" s="39"/>
      <c r="AB123" s="39">
        <f t="shared" ref="AB123:AB124" si="853">(AA123/12*5*$D123*$G123*$H123*$K123*AB$9)+(AA123/12*4*$E123*$G123*$I123*$K123*AB$10)+(AA123/12*3*$F123*$G123*$I123*$K123*AB$10)</f>
        <v>0</v>
      </c>
      <c r="AC123" s="39"/>
      <c r="AD123" s="39">
        <f t="shared" ref="AD123:AD124" si="854">(AC123/12*5*$D123*$G123*$H123*$K123*AD$9)+(AC123/12*4*$E123*$G123*$I123*$K123*AD$10)+(AC123/12*3*$F123*$G123*$I123*$K123*AD$10)</f>
        <v>0</v>
      </c>
      <c r="AE123" s="39">
        <v>0</v>
      </c>
      <c r="AF123" s="39">
        <f t="shared" ref="AF123:AF124" si="855">(AE123/12*5*$D123*$G123*$H123*$K123*AF$9)+(AE123/12*4*$E123*$G123*$I123*$K123*AF$10)+(AE123/12*3*$F123*$G123*$I123*$K123*AF$10)</f>
        <v>0</v>
      </c>
      <c r="AG123" s="39">
        <v>96</v>
      </c>
      <c r="AH123" s="39">
        <f t="shared" ref="AH123:AH124" si="856">(AG123/12*5*$D123*$G123*$H123*$K123*AH$9)+(AG123/12*4*$E123*$G123*$I123*$K123*AH$10)+(AG123/12*3*$F123*$G123*$I123*$K123*AH$10)</f>
        <v>2709898.7607999993</v>
      </c>
      <c r="AI123" s="39"/>
      <c r="AJ123" s="39">
        <f t="shared" ref="AJ123:AJ124" si="857">(AI123/12*5*$D123*$G123*$H123*$K123*AJ$9)+(AI123/12*4*$E123*$G123*$I123*$K123*AJ$10)+(AI123/12*3*$F123*$G123*$I123*$K123*AJ$10)</f>
        <v>0</v>
      </c>
      <c r="AK123" s="39"/>
      <c r="AL123" s="39">
        <f t="shared" ref="AL123:AL124" si="858">(AK123/12*5*$D123*$G123*$H123*$K123*AL$9)+(AK123/12*4*$E123*$G123*$I123*$K123*AL$10)+(AK123/12*3*$F123*$G123*$I123*$K123*AL$10)</f>
        <v>0</v>
      </c>
      <c r="AM123" s="42">
        <v>0</v>
      </c>
      <c r="AN123" s="39">
        <f t="shared" ref="AN123:AN124" si="859">(AM123/12*5*$D123*$G123*$H123*$K123*AN$9)+(AM123/12*4*$E123*$G123*$I123*$K123*AN$10)+(AM123/12*3*$F123*$G123*$I123*$K123*AN$10)</f>
        <v>0</v>
      </c>
      <c r="AO123" s="43">
        <v>5</v>
      </c>
      <c r="AP123" s="39">
        <f t="shared" ref="AP123:AP124" si="860">(AO123/12*5*$D123*$G123*$H123*$L123*AP$9)+(AO123/12*4*$E123*$G123*$I123*$L123*AP$10)+(AO123/12*3*$F123*$G123*$I123*$L123*AP$10)</f>
        <v>163141.98922000002</v>
      </c>
      <c r="AQ123" s="39"/>
      <c r="AR123" s="39">
        <f t="shared" ref="AR123:AR124" si="861">(AQ123/12*5*$D123*$G123*$H123*$L123*AR$9)+(AQ123/12*4*$E123*$G123*$I123*$L123*AR$10)+(AQ123/12*3*$F123*$G123*$I123*$L123*AR$10)</f>
        <v>0</v>
      </c>
      <c r="AS123" s="39">
        <v>32</v>
      </c>
      <c r="AT123" s="39">
        <f t="shared" ref="AT123:AT124" si="862">(AS123/12*5*$D123*$G123*$H123*$L123*AT$9)+(AS123/12*4*$E123*$G123*$I123*$L123*AT$10)+(AS123/12*3*$F123*$G123*$I123*$L123*AT$11)</f>
        <v>1044108.7310079999</v>
      </c>
      <c r="AU123" s="39"/>
      <c r="AV123" s="39">
        <f t="shared" ref="AV123:AV124" si="863">(AU123/12*5*$D123*$G123*$H123*$L123*AV$9)+(AU123/12*4*$E123*$G123*$I123*$L123*AV$10)+(AU123/12*3*$F123*$G123*$I123*$L123*AV$10)</f>
        <v>0</v>
      </c>
      <c r="AW123" s="39"/>
      <c r="AX123" s="39">
        <f t="shared" ref="AX123:AX124" si="864">(AW123/12*5*$D123*$G123*$H123*$K123*AX$9)+(AW123/12*4*$E123*$G123*$I123*$K123*AX$10)+(AW123/12*3*$F123*$G123*$I123*$K123*AX$10)</f>
        <v>0</v>
      </c>
      <c r="AY123" s="39"/>
      <c r="AZ123" s="39">
        <f t="shared" ref="AZ123:AZ124" si="865">(AY123/12*5*$D123*$G123*$H123*$K123*AZ$9)+(AY123/12*4*$E123*$G123*$I123*$K123*AZ$10)+(AY123/12*3*$F123*$G123*$I123*$K123*AZ$10)</f>
        <v>0</v>
      </c>
      <c r="BA123" s="39"/>
      <c r="BB123" s="39">
        <f t="shared" ref="BB123:BB124" si="866">(BA123/12*5*$D123*$G123*$H123*$L123*BB$9)+(BA123/12*4*$E123*$G123*$I123*$L123*BB$10)+(BA123/12*3*$F123*$G123*$I123*$L123*BB$10)</f>
        <v>0</v>
      </c>
      <c r="BC123" s="39"/>
      <c r="BD123" s="39">
        <f t="shared" ref="BD123:BD124" si="867">(BC123/12*5*$D123*$G123*$H123*$K123*BD$9)+(BC123/12*4*$E123*$G123*$I123*$K123*BD$10)+(BC123/12*3*$F123*$G123*$I123*$K123*BD$10)</f>
        <v>0</v>
      </c>
      <c r="BE123" s="39"/>
      <c r="BF123" s="39">
        <f t="shared" ref="BF123:BF124" si="868">(BE123/12*5*$D123*$G123*$H123*$K123*BF$9)+(BE123/12*4*$E123*$G123*$I123*$K123*BF$10)+(BE123/12*3*$F123*$G123*$I123*$K123*BF$10)</f>
        <v>0</v>
      </c>
      <c r="BG123" s="39"/>
      <c r="BH123" s="39">
        <f t="shared" ref="BH123:BH124" si="869">(BG123/12*5*$D123*$G123*$H123*$K123*BH$9)+(BG123/12*4*$E123*$G123*$I123*$K123*BH$10)+(BG123/12*3*$F123*$G123*$I123*$K123*BH$10)</f>
        <v>0</v>
      </c>
      <c r="BI123" s="39"/>
      <c r="BJ123" s="39">
        <f t="shared" ref="BJ123:BJ124" si="870">(BI123/12*5*$D123*$G123*$H123*$L123*BJ$9)+(BI123/12*4*$E123*$G123*$I123*$L123*BJ$10)+(BI123/12*3*$F123*$G123*$I123*$L123*BJ$10)</f>
        <v>0</v>
      </c>
      <c r="BK123" s="39">
        <v>0</v>
      </c>
      <c r="BL123" s="39">
        <f t="shared" ref="BL123:BL124" si="871">(BK123/12*5*$D123*$G123*$H123*$K123*BL$9)+(BK123/12*4*$E123*$G123*$I123*$K123*BL$10)+(BK123/12*3*$F123*$G123*$I123*$K123*BL$10)</f>
        <v>0</v>
      </c>
      <c r="BM123" s="39"/>
      <c r="BN123" s="39">
        <f t="shared" ref="BN123:BN124" si="872">(BM123/12*5*$D123*$G123*$H123*$K123*BN$9)+(BM123/12*4*$E123*$G123*$I123*$K123*BN$10)+(BM123/12*3*$F123*$G123*$I123*$K123*BN$11)</f>
        <v>0</v>
      </c>
      <c r="BO123" s="49"/>
      <c r="BP123" s="39">
        <f t="shared" ref="BP123:BP124" si="873">(BO123/12*5*$D123*$G123*$H123*$L123*BP$9)+(BO123/12*4*$E123*$G123*$I123*$L123*BP$10)+(BO123/12*3*$F123*$G123*$I123*$L123*BP$10)</f>
        <v>0</v>
      </c>
      <c r="BQ123" s="39">
        <v>0</v>
      </c>
      <c r="BR123" s="39">
        <f t="shared" ref="BR123:BR124" si="874">(BQ123/12*5*$D123*$G123*$H123*$L123*BR$9)+(BQ123/12*4*$E123*$G123*$I123*$L123*BR$10)+(BQ123/12*3*$F123*$G123*$I123*$L123*BR$10)</f>
        <v>0</v>
      </c>
      <c r="BS123" s="39"/>
      <c r="BT123" s="39">
        <f t="shared" ref="BT123:BT124" si="875">(BS123/12*5*$D123*$G123*$H123*$K123*BT$9)+(BS123/12*4*$E123*$G123*$I123*$K123*BT$10)+(BS123/12*3*$F123*$G123*$I123*$K123*BT$10)</f>
        <v>0</v>
      </c>
      <c r="BU123" s="39"/>
      <c r="BV123" s="39">
        <f t="shared" ref="BV123:BV124" si="876">(BU123/12*5*$D123*$G123*$H123*$K123*BV$9)+(BU123/12*4*$E123*$G123*$I123*$K123*BV$10)+(BU123/12*3*$F123*$G123*$I123*$K123*BV$10)</f>
        <v>0</v>
      </c>
      <c r="BW123" s="39"/>
      <c r="BX123" s="39">
        <f t="shared" ref="BX123:BX124" si="877">(BW123/12*5*$D123*$G123*$H123*$L123*BX$9)+(BW123/12*4*$E123*$G123*$I123*$L123*BX$10)+(BW123/12*3*$F123*$G123*$I123*$L123*BX$10)</f>
        <v>0</v>
      </c>
      <c r="BY123" s="39"/>
      <c r="BZ123" s="39">
        <f t="shared" ref="BZ123:BZ124" si="878">(BY123/12*5*$D123*$G123*$H123*$L123*BZ$9)+(BY123/12*4*$E123*$G123*$I123*$L123*BZ$10)+(BY123/12*3*$F123*$G123*$I123*$L123*BZ$10)</f>
        <v>0</v>
      </c>
      <c r="CA123" s="39"/>
      <c r="CB123" s="39">
        <f t="shared" ref="CB123:CB124" si="879">(CA123/12*5*$D123*$G123*$H123*$K123*CB$9)+(CA123/12*4*$E123*$G123*$I123*$K123*CB$10)+(CA123/12*3*$F123*$G123*$I123*$K123*CB$10)</f>
        <v>0</v>
      </c>
      <c r="CC123" s="39"/>
      <c r="CD123" s="39">
        <f t="shared" ref="CD123:CD124" si="880">(CC123/12*5*$D123*$G123*$H123*$L123*CD$9)+(CC123/12*4*$E123*$G123*$I123*$L123*CD$10)+(CC123/12*3*$F123*$G123*$I123*$L123*CD$10)</f>
        <v>0</v>
      </c>
      <c r="CE123" s="39"/>
      <c r="CF123" s="39">
        <f t="shared" ref="CF123:CF124" si="881">(CE123/12*5*$D123*$G123*$H123*$K123*CF$9)+(CE123/12*4*$E123*$G123*$I123*$K123*CF$10)+(CE123/12*3*$F123*$G123*$I123*$K123*CF$10)</f>
        <v>0</v>
      </c>
      <c r="CG123" s="39"/>
      <c r="CH123" s="39">
        <f t="shared" ref="CH123:CH124" si="882">(CG123/12*5*$D123*$G123*$H123*$K123*CH$9)+(CG123/12*4*$E123*$G123*$I123*$K123*CH$10)+(CG123/12*3*$F123*$G123*$I123*$K123*CH$10)</f>
        <v>0</v>
      </c>
      <c r="CI123" s="39"/>
      <c r="CJ123" s="39">
        <f t="shared" ref="CJ123:CJ124" si="883">(CI123/12*5*$D123*$G123*$H123*$K123*CJ$9)+(CI123/12*4*$E123*$G123*$I123*$K123*CJ$10)+(CI123/12*3*$F123*$G123*$I123*$K123*CJ$10)</f>
        <v>0</v>
      </c>
      <c r="CK123" s="39">
        <v>3</v>
      </c>
      <c r="CL123" s="39">
        <f t="shared" ref="CL123:CL124" si="884">(CK123/12*5*$D123*$G123*$H123*$K123*CL$9)+(CK123/12*4*$E123*$G123*$I123*$K123*CL$10)+(CK123/12*3*$F123*$G123*$I123*$K123*CL$10)</f>
        <v>79343.817349999983</v>
      </c>
      <c r="CM123" s="39">
        <v>15</v>
      </c>
      <c r="CN123" s="39">
        <f t="shared" ref="CN123:CN124" si="885">(CM123/12*5*$D123*$G123*$H123*$L123*CN$9)+(CM123/12*4*$E123*$G123*$I123*$L123*CN$10)+(CM123/12*3*$F123*$G123*$I123*$L123*CN$10)</f>
        <v>485180.54224499996</v>
      </c>
      <c r="CO123" s="39">
        <v>7</v>
      </c>
      <c r="CP123" s="39">
        <f t="shared" ref="CP123:CP124" si="886">(CO123/12*5*$D123*$G123*$H123*$L123*CP$9)+(CO123/12*4*$E123*$G123*$I123*$L123*CP$10)+(CO123/12*3*$F123*$G123*$I123*$L123*CP$10)</f>
        <v>260293.13505300001</v>
      </c>
      <c r="CQ123" s="44">
        <v>3</v>
      </c>
      <c r="CR123" s="39">
        <f t="shared" ref="CR123:CR124" si="887">(CQ123/12*5*$D123*$G123*$H123*$K123*CR$9)+(CQ123/12*4*$E123*$G123*$I123*$K123*CR$10)+(CQ123/12*3*$F123*$G123*$I123*$K123*CR$10)</f>
        <v>90109.058899999975</v>
      </c>
      <c r="CS123" s="39">
        <v>5</v>
      </c>
      <c r="CT123" s="39">
        <f t="shared" ref="CT123:CT124" si="888">(CS123/12*5*$D123*$G123*$H123*$L123*CT$9)+(CS123/12*4*$E123*$G123*$I123*$L123*CT$10)+(CS123/12*3*$F123*$G123*$I123*$L123*CT$10)</f>
        <v>181718.64046</v>
      </c>
      <c r="CU123" s="39">
        <v>3</v>
      </c>
      <c r="CV123" s="39">
        <f t="shared" ref="CV123:CV124" si="889">(CU123/12*5*$D123*$G123*$H123*$L123*CV$9)+(CU123/12*4*$E123*$G123*$I123*$L123*CV$10)+(CU123/12*3*$F123*$G123*$I123*$L123*CV$10)</f>
        <v>94774.513722000003</v>
      </c>
      <c r="CW123" s="39">
        <v>3</v>
      </c>
      <c r="CX123" s="39">
        <f t="shared" ref="CX123:CX124" si="890">(CW123/12*5*$D123*$G123*$H123*$L123*CX$9)+(CW123/12*4*$E123*$G123*$I123*$L123*CX$10)+(CW123/12*3*$F123*$G123*$I123*$L123*CX$10)</f>
        <v>109233.34739099999</v>
      </c>
      <c r="CY123" s="39">
        <v>4</v>
      </c>
      <c r="CZ123" s="39">
        <f t="shared" ref="CZ123:CZ124" si="891">(CY123/12*5*$D123*$G123*$H123*$L123*CZ$9)+(CY123/12*4*$E123*$G123*$I123*$L123*CZ$10)+(CY123/12*3*$F123*$G123*$I123*$L123*CZ$10)</f>
        <v>145374.91236799999</v>
      </c>
      <c r="DA123" s="39">
        <v>5</v>
      </c>
      <c r="DB123" s="39">
        <f t="shared" ref="DB123:DB124" si="892">(DA123/12*5*$D123*$G123*$H123*$L123*DB$9)+(DA123/12*4*$E123*$G123*$I123*$L123*DB$10)+(DA123/12*3*$F123*$G123*$I123*$L123*DB$10)</f>
        <v>182055.57898499997</v>
      </c>
      <c r="DC123" s="39">
        <v>4</v>
      </c>
      <c r="DD123" s="39">
        <f t="shared" ref="DD123:DD124" si="893">(DC123/12*5*$D123*$G123*$H123*$K123*DD$9)+(DC123/12*4*$E123*$G123*$I123*$K123*DD$10)+(DC123/12*3*$F123*$G123*$I123*$K123*DD$10)</f>
        <v>120145.41186666665</v>
      </c>
      <c r="DE123" s="39">
        <v>5</v>
      </c>
      <c r="DF123" s="39">
        <f t="shared" ref="DF123:DF124" si="894">(DE123/12*5*$D123*$G123*$H123*$K123*DF$9)+(DE123/12*4*$E123*$G123*$I123*$K123*DF$10)+(DE123/12*3*$F123*$G123*$I123*$K123*DF$10)</f>
        <v>154655.60780833333</v>
      </c>
      <c r="DG123" s="39"/>
      <c r="DH123" s="39">
        <f t="shared" ref="DH123:DH124" si="895">(DG123/12*5*$D123*$G123*$H123*$L123*DH$9)+(DG123/12*4*$E123*$G123*$I123*$L123*DH$10)+(DG123/12*3*$F123*$G123*$I123*$L123*DH$10)</f>
        <v>0</v>
      </c>
      <c r="DI123" s="39">
        <v>4</v>
      </c>
      <c r="DJ123" s="39">
        <f t="shared" ref="DJ123:DJ124" si="896">(DI123/12*5*$D123*$G123*$H123*$L123*DJ$9)+(DI123/12*4*$E123*$G123*$I123*$L123*DJ$10)+(DI123/12*3*$F123*$G123*$I123*$L123*DJ$10)</f>
        <v>156340.26743999997</v>
      </c>
      <c r="DK123" s="39"/>
      <c r="DL123" s="39">
        <f t="shared" ref="DL123:DL124" si="897">(DK123/12*5*$D123*$G123*$H123*$M123*DL$9)+(DK123/12*4*$E123*$G123*$I123*$M123*DL$10)+(DK123/12*3*$F123*$G123*$I123*$M123*DL$10)</f>
        <v>0</v>
      </c>
      <c r="DM123" s="39">
        <v>1</v>
      </c>
      <c r="DN123" s="39">
        <f t="shared" si="790"/>
        <v>57818.427974583319</v>
      </c>
      <c r="DO123" s="39"/>
      <c r="DP123" s="39">
        <f t="shared" si="565"/>
        <v>0</v>
      </c>
      <c r="DQ123" s="39">
        <f t="shared" si="845"/>
        <v>255</v>
      </c>
      <c r="DR123" s="39">
        <f t="shared" si="846"/>
        <v>7727879.468091581</v>
      </c>
    </row>
    <row r="124" spans="1:122" ht="15.75" customHeight="1" x14ac:dyDescent="0.25">
      <c r="A124" s="46"/>
      <c r="B124" s="47">
        <v>97</v>
      </c>
      <c r="C124" s="33" t="s">
        <v>255</v>
      </c>
      <c r="D124" s="34">
        <f t="shared" si="568"/>
        <v>19063</v>
      </c>
      <c r="E124" s="35">
        <v>18530</v>
      </c>
      <c r="F124" s="35">
        <v>18715</v>
      </c>
      <c r="G124" s="48">
        <v>0.4</v>
      </c>
      <c r="H124" s="37">
        <v>1</v>
      </c>
      <c r="I124" s="37">
        <v>1</v>
      </c>
      <c r="J124" s="38"/>
      <c r="K124" s="34">
        <v>1.4</v>
      </c>
      <c r="L124" s="34">
        <v>1.68</v>
      </c>
      <c r="M124" s="34">
        <v>2.23</v>
      </c>
      <c r="N124" s="34">
        <v>2.57</v>
      </c>
      <c r="O124" s="39"/>
      <c r="P124" s="39">
        <f t="shared" si="847"/>
        <v>0</v>
      </c>
      <c r="Q124" s="39">
        <v>488</v>
      </c>
      <c r="R124" s="39">
        <f t="shared" si="848"/>
        <v>5455571.7626666659</v>
      </c>
      <c r="S124" s="39">
        <v>0</v>
      </c>
      <c r="T124" s="39">
        <f t="shared" si="849"/>
        <v>0</v>
      </c>
      <c r="U124" s="39"/>
      <c r="V124" s="39">
        <f t="shared" si="850"/>
        <v>0</v>
      </c>
      <c r="W124" s="39">
        <v>0</v>
      </c>
      <c r="X124" s="39">
        <f t="shared" si="851"/>
        <v>0</v>
      </c>
      <c r="Y124" s="39">
        <v>0</v>
      </c>
      <c r="Z124" s="39">
        <f t="shared" si="852"/>
        <v>0</v>
      </c>
      <c r="AA124" s="39">
        <v>0</v>
      </c>
      <c r="AB124" s="39">
        <f t="shared" si="853"/>
        <v>0</v>
      </c>
      <c r="AC124" s="39">
        <v>0</v>
      </c>
      <c r="AD124" s="39">
        <f t="shared" si="854"/>
        <v>0</v>
      </c>
      <c r="AE124" s="39">
        <v>0</v>
      </c>
      <c r="AF124" s="39">
        <f t="shared" si="855"/>
        <v>0</v>
      </c>
      <c r="AG124" s="39">
        <v>0</v>
      </c>
      <c r="AH124" s="39">
        <f t="shared" si="856"/>
        <v>0</v>
      </c>
      <c r="AI124" s="39">
        <v>0</v>
      </c>
      <c r="AJ124" s="39">
        <f t="shared" si="857"/>
        <v>0</v>
      </c>
      <c r="AK124" s="39"/>
      <c r="AL124" s="39">
        <f t="shared" si="858"/>
        <v>0</v>
      </c>
      <c r="AM124" s="42">
        <v>0</v>
      </c>
      <c r="AN124" s="39">
        <f t="shared" si="859"/>
        <v>0</v>
      </c>
      <c r="AO124" s="43">
        <v>0</v>
      </c>
      <c r="AP124" s="39">
        <f t="shared" si="860"/>
        <v>0</v>
      </c>
      <c r="AQ124" s="39"/>
      <c r="AR124" s="39">
        <f t="shared" si="861"/>
        <v>0</v>
      </c>
      <c r="AS124" s="39">
        <v>267</v>
      </c>
      <c r="AT124" s="39">
        <f t="shared" si="862"/>
        <v>3450210.78192</v>
      </c>
      <c r="AU124" s="39">
        <v>0</v>
      </c>
      <c r="AV124" s="39">
        <f t="shared" si="863"/>
        <v>0</v>
      </c>
      <c r="AW124" s="39"/>
      <c r="AX124" s="39">
        <f t="shared" si="864"/>
        <v>0</v>
      </c>
      <c r="AY124" s="39"/>
      <c r="AZ124" s="39">
        <f t="shared" si="865"/>
        <v>0</v>
      </c>
      <c r="BA124" s="39">
        <v>2</v>
      </c>
      <c r="BB124" s="39">
        <f t="shared" si="866"/>
        <v>25138.635200000001</v>
      </c>
      <c r="BC124" s="39">
        <v>0</v>
      </c>
      <c r="BD124" s="39">
        <f t="shared" si="867"/>
        <v>0</v>
      </c>
      <c r="BE124" s="39">
        <v>0</v>
      </c>
      <c r="BF124" s="39">
        <f t="shared" si="868"/>
        <v>0</v>
      </c>
      <c r="BG124" s="39">
        <v>0</v>
      </c>
      <c r="BH124" s="39">
        <f t="shared" si="869"/>
        <v>0</v>
      </c>
      <c r="BI124" s="39">
        <v>0</v>
      </c>
      <c r="BJ124" s="39">
        <f t="shared" si="870"/>
        <v>0</v>
      </c>
      <c r="BK124" s="39">
        <v>0</v>
      </c>
      <c r="BL124" s="39">
        <f t="shared" si="871"/>
        <v>0</v>
      </c>
      <c r="BM124" s="39">
        <v>0</v>
      </c>
      <c r="BN124" s="39">
        <f t="shared" si="872"/>
        <v>0</v>
      </c>
      <c r="BO124" s="49">
        <v>0</v>
      </c>
      <c r="BP124" s="39">
        <f t="shared" si="873"/>
        <v>0</v>
      </c>
      <c r="BQ124" s="39">
        <v>0</v>
      </c>
      <c r="BR124" s="39">
        <f t="shared" si="874"/>
        <v>0</v>
      </c>
      <c r="BS124" s="39">
        <v>0</v>
      </c>
      <c r="BT124" s="39">
        <f t="shared" si="875"/>
        <v>0</v>
      </c>
      <c r="BU124" s="39"/>
      <c r="BV124" s="39">
        <f t="shared" si="876"/>
        <v>0</v>
      </c>
      <c r="BW124" s="39">
        <v>0</v>
      </c>
      <c r="BX124" s="39">
        <f t="shared" si="877"/>
        <v>0</v>
      </c>
      <c r="BY124" s="39"/>
      <c r="BZ124" s="39">
        <f t="shared" si="878"/>
        <v>0</v>
      </c>
      <c r="CA124" s="39">
        <v>0</v>
      </c>
      <c r="CB124" s="39">
        <f t="shared" si="879"/>
        <v>0</v>
      </c>
      <c r="CC124" s="39">
        <v>5</v>
      </c>
      <c r="CD124" s="39">
        <f t="shared" si="880"/>
        <v>57477.784000000007</v>
      </c>
      <c r="CE124" s="39">
        <v>0</v>
      </c>
      <c r="CF124" s="39">
        <f t="shared" si="881"/>
        <v>0</v>
      </c>
      <c r="CG124" s="39"/>
      <c r="CH124" s="39">
        <f t="shared" si="882"/>
        <v>0</v>
      </c>
      <c r="CI124" s="39"/>
      <c r="CJ124" s="39">
        <f t="shared" si="883"/>
        <v>0</v>
      </c>
      <c r="CK124" s="39">
        <v>65</v>
      </c>
      <c r="CL124" s="39">
        <f t="shared" si="884"/>
        <v>680838.03666666674</v>
      </c>
      <c r="CM124" s="39">
        <v>31</v>
      </c>
      <c r="CN124" s="39">
        <f t="shared" si="885"/>
        <v>397111.46691999998</v>
      </c>
      <c r="CO124" s="39">
        <v>64</v>
      </c>
      <c r="CP124" s="39">
        <f t="shared" si="886"/>
        <v>942504.13823999977</v>
      </c>
      <c r="CQ124" s="44">
        <v>33</v>
      </c>
      <c r="CR124" s="39">
        <f t="shared" si="887"/>
        <v>392554.31599999993</v>
      </c>
      <c r="CS124" s="39">
        <v>51</v>
      </c>
      <c r="CT124" s="39">
        <f t="shared" si="888"/>
        <v>734071.33967999998</v>
      </c>
      <c r="CU124" s="39">
        <v>10</v>
      </c>
      <c r="CV124" s="39">
        <f t="shared" si="889"/>
        <v>125114.86960000002</v>
      </c>
      <c r="CW124" s="39">
        <v>26</v>
      </c>
      <c r="CX124" s="39">
        <f t="shared" si="890"/>
        <v>374926.34087999992</v>
      </c>
      <c r="CY124" s="39">
        <v>87</v>
      </c>
      <c r="CZ124" s="39">
        <f t="shared" si="891"/>
        <v>1252239.3441600001</v>
      </c>
      <c r="DA124" s="39">
        <v>55</v>
      </c>
      <c r="DB124" s="39">
        <f t="shared" si="892"/>
        <v>793113.41339999984</v>
      </c>
      <c r="DC124" s="39">
        <v>28</v>
      </c>
      <c r="DD124" s="39">
        <f t="shared" si="893"/>
        <v>333076.3893333333</v>
      </c>
      <c r="DE124" s="39">
        <v>43</v>
      </c>
      <c r="DF124" s="39">
        <f t="shared" si="894"/>
        <v>526747.81273333333</v>
      </c>
      <c r="DG124" s="39">
        <v>3</v>
      </c>
      <c r="DH124" s="39">
        <f t="shared" si="895"/>
        <v>47878.865999999995</v>
      </c>
      <c r="DI124" s="39">
        <v>15</v>
      </c>
      <c r="DJ124" s="39">
        <f t="shared" si="896"/>
        <v>232188.51599999997</v>
      </c>
      <c r="DK124" s="39">
        <v>20</v>
      </c>
      <c r="DL124" s="39">
        <f t="shared" si="897"/>
        <v>423689.96500000003</v>
      </c>
      <c r="DM124" s="39">
        <v>10</v>
      </c>
      <c r="DN124" s="39">
        <f t="shared" si="790"/>
        <v>228983.87316666666</v>
      </c>
      <c r="DO124" s="39"/>
      <c r="DP124" s="39">
        <f t="shared" si="565"/>
        <v>0</v>
      </c>
      <c r="DQ124" s="39">
        <f t="shared" si="845"/>
        <v>1303</v>
      </c>
      <c r="DR124" s="39">
        <f t="shared" si="846"/>
        <v>16473437.651566666</v>
      </c>
    </row>
    <row r="125" spans="1:122" ht="36.75" customHeight="1" x14ac:dyDescent="0.25">
      <c r="A125" s="46"/>
      <c r="B125" s="47">
        <v>98</v>
      </c>
      <c r="C125" s="33" t="s">
        <v>256</v>
      </c>
      <c r="D125" s="34">
        <f t="shared" si="568"/>
        <v>19063</v>
      </c>
      <c r="E125" s="35">
        <v>18530</v>
      </c>
      <c r="F125" s="35">
        <v>18715</v>
      </c>
      <c r="G125" s="48">
        <v>1.54</v>
      </c>
      <c r="H125" s="37">
        <v>1</v>
      </c>
      <c r="I125" s="37">
        <v>1</v>
      </c>
      <c r="J125" s="38"/>
      <c r="K125" s="34">
        <v>1.4</v>
      </c>
      <c r="L125" s="34">
        <v>1.68</v>
      </c>
      <c r="M125" s="34">
        <v>2.23</v>
      </c>
      <c r="N125" s="34">
        <v>2.57</v>
      </c>
      <c r="O125" s="39">
        <v>7</v>
      </c>
      <c r="P125" s="39">
        <f>(O125/12*5*$D125*$G125*$H125*$K125*P$9)+(O125/12*4*$E125*$G125*$I125*$K125)+(O125/12*3*$F125*$G125*$I125*$K125)</f>
        <v>284903.19164999999</v>
      </c>
      <c r="Q125" s="39">
        <v>424</v>
      </c>
      <c r="R125" s="39">
        <f>(Q125/12*5*$D125*$G125*$H125*$K125*R$9)+(Q125/12*4*$E125*$G125*$I125*$K125)+(Q125/12*3*$F125*$G125*$I125*$K125)</f>
        <v>17256993.322800003</v>
      </c>
      <c r="S125" s="39">
        <v>0</v>
      </c>
      <c r="T125" s="39">
        <f>(S125/12*5*$D125*$G125*$H125*$K125*T$9)+(S125/12*4*$E125*$G125*$I125*$K125)+(S125/12*3*$F125*$G125*$I125*$K125)</f>
        <v>0</v>
      </c>
      <c r="U125" s="39"/>
      <c r="V125" s="39">
        <f>(U125/12*5*$D125*$G125*$H125*$K125*V$9)+(U125/12*4*$E125*$G125*$I125*$K125)+(U125/12*3*$F125*$G125*$I125*$K125)</f>
        <v>0</v>
      </c>
      <c r="W125" s="39">
        <v>0</v>
      </c>
      <c r="X125" s="39">
        <f>(W125/12*5*$D125*$G125*$H125*$K125*X$9)+(W125/12*4*$E125*$G125*$I125*$K125)+(W125/12*3*$F125*$G125*$I125*$K125)</f>
        <v>0</v>
      </c>
      <c r="Y125" s="39"/>
      <c r="Z125" s="39">
        <f>(Y125/12*5*$D125*$G125*$H125*$K125*Z$9)+(Y125/12*4*$E125*$G125*$I125*$K125)+(Y125/12*3*$F125*$G125*$I125*$K125)</f>
        <v>0</v>
      </c>
      <c r="AA125" s="39">
        <v>0</v>
      </c>
      <c r="AB125" s="39">
        <f>(AA125/12*5*$D125*$G125*$H125*$K125*AB$9)+(AA125/12*4*$E125*$G125*$I125*$K125)+(AA125/12*3*$F125*$G125*$I125*$K125)</f>
        <v>0</v>
      </c>
      <c r="AC125" s="39">
        <v>0</v>
      </c>
      <c r="AD125" s="39">
        <f>(AC125/12*5*$D125*$G125*$H125*$K125*AD$9)+(AC125/12*4*$E125*$G125*$I125*$K125)+(AC125/12*3*$F125*$G125*$I125*$K125)</f>
        <v>0</v>
      </c>
      <c r="AE125" s="39">
        <v>0</v>
      </c>
      <c r="AF125" s="39">
        <f>(AE125/12*5*$D125*$G125*$H125*$K125*AF$9)+(AE125/12*4*$E125*$G125*$I125*$K125)+(AE125/12*3*$F125*$G125*$I125*$K125)</f>
        <v>0</v>
      </c>
      <c r="AG125" s="39">
        <v>0</v>
      </c>
      <c r="AH125" s="39">
        <f>(AG125/12*5*$D125*$G125*$H125*$K125*AH$9)+(AG125/12*4*$E125*$G125*$I125*$K125)+(AG125/12*3*$F125*$G125*$I125*$K125)</f>
        <v>0</v>
      </c>
      <c r="AI125" s="39">
        <v>0</v>
      </c>
      <c r="AJ125" s="39">
        <f>(AI125/12*5*$D125*$G125*$H125*$K125*AJ$9)+(AI125/12*4*$E125*$G125*$I125*$K125)+(AI125/12*3*$F125*$G125*$I125*$K125)</f>
        <v>0</v>
      </c>
      <c r="AK125" s="39"/>
      <c r="AL125" s="39">
        <f>(AK125/12*5*$D125*$G125*$H125*$K125*AL$9)+(AK125/12*4*$E125*$G125*$I125*$K125)+(AK125/12*3*$F125*$G125*$I125*$K125)</f>
        <v>0</v>
      </c>
      <c r="AM125" s="42">
        <v>6</v>
      </c>
      <c r="AN125" s="39">
        <f>(AM125/12*5*$D125*$G125*$H125*$K125*AN$9)+(AM125/12*4*$E125*$G125*$I125*$K125)+(AM125/12*3*$F125*$G125*$I125*$K125)</f>
        <v>242661.49215000001</v>
      </c>
      <c r="AO125" s="43">
        <v>13</v>
      </c>
      <c r="AP125" s="39">
        <f>(AO125/12*5*$D125*$G125*$H125*$L125*AP$9)+(AO125/12*4*$E125*$G125*$I125*$L125)+(AO125/12*3*$F125*$G125*$I125*$L125)</f>
        <v>636530.00611199997</v>
      </c>
      <c r="AQ125" s="39">
        <v>0</v>
      </c>
      <c r="AR125" s="39">
        <f>(AQ125/12*5*$D125*$G125*$H125*$L125*AR$9)+(AQ125/12*4*$E125*$G125*$I125*$L125)+(AQ125/12*3*$F125*$G125*$I125*$L125)</f>
        <v>0</v>
      </c>
      <c r="AS125" s="39">
        <v>200</v>
      </c>
      <c r="AT125" s="39">
        <f>(AS125/12*5*$D125*$G125*$H125*$L125*AT$9)+(AS125/12*4*$E125*$G125*$I125*$L125)+(AS125/12*3*$F125*$G125*$I125*$L125)</f>
        <v>9792769.3248000015</v>
      </c>
      <c r="AU125" s="39">
        <v>0</v>
      </c>
      <c r="AV125" s="39">
        <f>(AU125/12*5*$D125*$G125*$H125*$L125*AV$9)+(AU125/12*4*$E125*$G125*$I125*$L125)+(AU125/12*3*$F125*$G125*$I125*$L125)</f>
        <v>0</v>
      </c>
      <c r="AW125" s="39"/>
      <c r="AX125" s="39">
        <f>(AW125/12*5*$D125*$G125*$H125*$K125*AX$9)+(AW125/12*4*$E125*$G125*$I125*$K125)+(AW125/12*3*$F125*$G125*$I125*$K125)</f>
        <v>0</v>
      </c>
      <c r="AY125" s="39"/>
      <c r="AZ125" s="39">
        <f>(AY125/12*5*$D125*$G125*$H125*$K125*AZ$9)+(AY125/12*4*$E125*$G125*$I125*$K125)+(AY125/12*3*$F125*$G125*$I125*$K125)</f>
        <v>0</v>
      </c>
      <c r="BA125" s="39"/>
      <c r="BB125" s="39">
        <f>(BA125/12*5*$D125*$G125*$H125*$L125*BB$9)+(BA125/12*4*$E125*$G125*$I125*$L125)+(BA125/12*3*$F125*$G125*$I125*$L125)</f>
        <v>0</v>
      </c>
      <c r="BC125" s="39">
        <v>0</v>
      </c>
      <c r="BD125" s="39">
        <f>(BC125/12*5*$D125*$G125*$H125*$K125*BD$9)+(BC125/12*4*$E125*$G125*$I125*$K125)+(BC125/12*3*$F125*$G125*$I125*$K125)</f>
        <v>0</v>
      </c>
      <c r="BE125" s="39">
        <v>0</v>
      </c>
      <c r="BF125" s="39">
        <f>(BE125/12*5*$D125*$G125*$H125*$K125*BF$9)+(BE125/12*4*$E125*$G125*$I125*$K125)+(BE125/12*3*$F125*$G125*$I125*$K125)</f>
        <v>0</v>
      </c>
      <c r="BG125" s="39">
        <v>0</v>
      </c>
      <c r="BH125" s="39">
        <f>(BG125/12*5*$D125*$G125*$H125*$K125*BH$9)+(BG125/12*4*$E125*$G125*$I125*$K125)+(BG125/12*3*$F125*$G125*$I125*$K125)</f>
        <v>0</v>
      </c>
      <c r="BI125" s="39">
        <v>0</v>
      </c>
      <c r="BJ125" s="39">
        <f>(BI125/12*5*$D125*$G125*$H125*$L125*BJ$9)+(BI125/12*4*$E125*$G125*$I125*$L125)+(BI125/12*3*$F125*$G125*$I125*$L125)</f>
        <v>0</v>
      </c>
      <c r="BK125" s="39">
        <v>3</v>
      </c>
      <c r="BL125" s="39">
        <f>(BK125/12*5*$D125*$G125*$H125*$K125*BL$9)+(BK125/12*4*$E125*$G125*$I125*$K125)+(BK125/12*3*$F125*$G125*$I125*$K125)</f>
        <v>122974.73919499999</v>
      </c>
      <c r="BM125" s="39">
        <v>0</v>
      </c>
      <c r="BN125" s="39">
        <f>(BM125/12*5*$D125*$G125*$H125*$K125*BN$9)+(BM125/12*4*$E125*$G125*$I125*$K125)+(BM125/12*3*$F125*$G125*$I125*$K125)</f>
        <v>0</v>
      </c>
      <c r="BO125" s="49">
        <v>0</v>
      </c>
      <c r="BP125" s="39">
        <f>(BO125/12*5*$D125*$G125*$H125*$L125*BP$9)+(BO125/12*4*$E125*$G125*$I125*$L125)+(BO125/12*3*$F125*$G125*$I125*$L125)</f>
        <v>0</v>
      </c>
      <c r="BQ125" s="39">
        <v>3</v>
      </c>
      <c r="BR125" s="39">
        <f>(BQ125/12*5*$D125*$G125*$H125*$L125*BR$9)+(BQ125/12*4*$E125*$G125*$I125*$L125)+(BQ125/12*3*$F125*$G125*$I125*$L125)</f>
        <v>153919.61046</v>
      </c>
      <c r="BS125" s="39">
        <v>0</v>
      </c>
      <c r="BT125" s="39">
        <f>(BS125/12*5*$D125*$G125*$H125*$K125*BT$9)+(BS125/12*4*$E125*$G125*$I125*$K125)+(BS125/12*3*$F125*$G125*$I125*$K125)</f>
        <v>0</v>
      </c>
      <c r="BU125" s="39">
        <v>0</v>
      </c>
      <c r="BV125" s="39">
        <f>(BU125/12*5*$D125*$G125*$H125*$K125*BV$9)+(BU125/12*4*$E125*$G125*$I125*$K125)+(BU125/12*3*$F125*$G125*$I125*$K125)</f>
        <v>0</v>
      </c>
      <c r="BW125" s="39">
        <v>0</v>
      </c>
      <c r="BX125" s="39">
        <f>(BW125/12*5*$D125*$G125*$H125*$L125*BX$9)+(BW125/12*4*$E125*$G125*$I125*$L125)+(BW125/12*3*$F125*$G125*$I125*$L125)</f>
        <v>0</v>
      </c>
      <c r="BY125" s="39"/>
      <c r="BZ125" s="39">
        <f>(BY125/12*5*$D125*$G125*$H125*$L125*BZ$9)+(BY125/12*4*$E125*$G125*$I125*$L125)+(BY125/12*3*$F125*$G125*$I125*$L125)</f>
        <v>0</v>
      </c>
      <c r="CA125" s="39">
        <v>0</v>
      </c>
      <c r="CB125" s="39">
        <f>(CA125/12*5*$D125*$G125*$H125*$K125*CB$9)+(CA125/12*4*$E125*$G125*$I125*$K125)+(CA125/12*3*$F125*$G125*$I125*$K125)</f>
        <v>0</v>
      </c>
      <c r="CC125" s="39">
        <v>5</v>
      </c>
      <c r="CD125" s="39">
        <f>(CC125/12*5*$D125*$G125*$H125*$L125*CD$9)+(CC125/12*4*$E125*$G125*$I125*$L125)+(CC125/12*3*$F125*$G125*$I125*$L125)</f>
        <v>233927.77870000002</v>
      </c>
      <c r="CE125" s="39">
        <v>0</v>
      </c>
      <c r="CF125" s="39">
        <f>(CE125/12*5*$D125*$G125*$H125*$K125*CF$9)+(CE125/12*4*$E125*$G125*$I125*$K125)+(CE125/12*3*$F125*$G125*$I125*$K125)</f>
        <v>0</v>
      </c>
      <c r="CG125" s="39"/>
      <c r="CH125" s="39">
        <f>(CG125/12*5*$D125*$G125*$H125*$K125*CH$9)+(CG125/12*4*$E125*$G125*$I125*$K125)+(CG125/12*3*$F125*$G125*$I125*$K125)</f>
        <v>0</v>
      </c>
      <c r="CI125" s="39"/>
      <c r="CJ125" s="39">
        <f>(CI125/12*5*$D125*$G125*$H125*$K125*CJ$9)+(CI125/12*4*$E125*$G125*$I125*$K125)+(CI125/12*3*$F125*$G125*$I125*$K125)</f>
        <v>0</v>
      </c>
      <c r="CK125" s="39">
        <v>1</v>
      </c>
      <c r="CL125" s="39">
        <f>(CK125/12*5*$D125*$G125*$H125*$K125*CL$9)+(CK125/12*4*$E125*$G125*$I125*$K125)+(CK125/12*3*$F125*$G125*$I125*$K125)</f>
        <v>40443.582024999996</v>
      </c>
      <c r="CM125" s="39">
        <v>15</v>
      </c>
      <c r="CN125" s="39">
        <f>(CM125/12*5*$D125*$G125*$H125*$L125*CN$9)+(CM125/12*4*$E125*$G125*$I125*$L125)+(CM125/12*3*$F125*$G125*$I125*$L125)</f>
        <v>727984.47644999996</v>
      </c>
      <c r="CO125" s="39">
        <v>15</v>
      </c>
      <c r="CP125" s="39">
        <f>(CO125/12*5*$D125*$G125*$H125*$L125*CP$9)+(CO125/12*4*$E125*$G125*$I125*$L125)+(CO125/12*3*$F125*$G125*$I125*$L125)</f>
        <v>766207.31648999988</v>
      </c>
      <c r="CQ125" s="44"/>
      <c r="CR125" s="39">
        <f>(CQ125/12*5*$D125*$G125*$H125*$K125*CR$9)+(CQ125/12*4*$E125*$G125*$I125*$K125)+(CQ125/12*3*$F125*$G125*$I125*$K125)</f>
        <v>0</v>
      </c>
      <c r="CS125" s="39">
        <v>3</v>
      </c>
      <c r="CT125" s="39">
        <f>(CS125/12*5*$D125*$G125*$H125*$L125*CT$9)+(CS125/12*4*$E125*$G125*$I125*$L125)+(CS125/12*3*$F125*$G125*$I125*$L125)</f>
        <v>152933.214588</v>
      </c>
      <c r="CU125" s="39"/>
      <c r="CV125" s="39">
        <f>(CU125/12*5*$D125*$G125*$H125*$L125*CV$9)+(CU125/12*4*$E125*$G125*$I125*$L125)+(CU125/12*3*$F125*$G125*$I125*$L125)</f>
        <v>0</v>
      </c>
      <c r="CW125" s="39">
        <v>1</v>
      </c>
      <c r="CX125" s="39">
        <f>(CW125/12*5*$D125*$G125*$H125*$L125*CX$9)+(CW125/12*4*$E125*$G125*$I125*$L125)+(CW125/12*3*$F125*$G125*$I125*$L125)</f>
        <v>51080.487765999998</v>
      </c>
      <c r="CY125" s="39">
        <v>9</v>
      </c>
      <c r="CZ125" s="39">
        <f>(CY125/12*5*$D125*$G125*$H125*$L125*CZ$9)+(CY125/12*4*$E125*$G125*$I125*$L125)+(CY125/12*3*$F125*$G125*$I125*$L125)</f>
        <v>458799.64376399998</v>
      </c>
      <c r="DA125" s="39">
        <v>8</v>
      </c>
      <c r="DB125" s="39">
        <f>(DA125/12*5*$D125*$G125*$H125*$L125*DB$9)+(DA125/12*4*$E125*$G125*$I125*$L125)+(DA125/12*3*$F125*$G125*$I125*$L125)</f>
        <v>408643.90212799999</v>
      </c>
      <c r="DC125" s="39">
        <v>3</v>
      </c>
      <c r="DD125" s="39">
        <f>(DC125/12*5*$D125*$G125*$H125*$K125*DD$9)+(DC125/12*4*$E125*$G125*$I125*$K125)+(DC125/12*3*$F125*$G125*$I125*$K125)</f>
        <v>128266.34204999999</v>
      </c>
      <c r="DE125" s="39">
        <v>8</v>
      </c>
      <c r="DF125" s="39">
        <f>(DE125/12*5*$D125*$G125*$H125*$K125*DF$9)+(DE125/12*4*$E125*$G125*$I125*$K125)+(DE125/12*3*$F125*$G125*$I125*$K125)</f>
        <v>339851.58797333331</v>
      </c>
      <c r="DG125" s="39"/>
      <c r="DH125" s="39">
        <f>(DG125/12*5*$D125*$G125*$H125*$L125*DH$9)+(DG125/12*4*$E125*$G125*$I125*$L125)+(DG125/12*3*$F125*$G125*$I125*$L125)</f>
        <v>0</v>
      </c>
      <c r="DI125" s="39">
        <v>7</v>
      </c>
      <c r="DJ125" s="39">
        <f>(DI125/12*5*$D125*$G125*$H125*$L125*DJ$9)+(DI125/12*4*$E125*$G125*$I125*$L125)+(DI125/12*3*$F125*$G125*$I125*$L125)</f>
        <v>377846.17948000005</v>
      </c>
      <c r="DK125" s="39">
        <v>8</v>
      </c>
      <c r="DL125" s="39">
        <f>(DK125/12*5*$D125*$G125*$H125*$M125*DL$9)+(DK125/12*4*$E125*$G125*$I125*$M125)+(DK125/12*3*$F125*$G125*$I125*$M125)</f>
        <v>592835.07103333331</v>
      </c>
      <c r="DM125" s="39"/>
      <c r="DN125" s="39">
        <f>(DM125/12*5*$D125*$G125*$H125*$N125*DN$9)+(DM125/12*4*$E125*$G125*$I125*$N125)+(DM125/12*3*$F125*$G125*$I125*$N125)</f>
        <v>0</v>
      </c>
      <c r="DO125" s="39"/>
      <c r="DP125" s="39">
        <f t="shared" si="565"/>
        <v>0</v>
      </c>
      <c r="DQ125" s="39">
        <f t="shared" si="845"/>
        <v>739</v>
      </c>
      <c r="DR125" s="39">
        <f t="shared" si="846"/>
        <v>32769571.26961467</v>
      </c>
    </row>
    <row r="126" spans="1:122" ht="30" customHeight="1" x14ac:dyDescent="0.25">
      <c r="A126" s="46"/>
      <c r="B126" s="47">
        <v>99</v>
      </c>
      <c r="C126" s="33" t="s">
        <v>257</v>
      </c>
      <c r="D126" s="34">
        <f t="shared" si="568"/>
        <v>19063</v>
      </c>
      <c r="E126" s="35">
        <v>18530</v>
      </c>
      <c r="F126" s="35">
        <v>18715</v>
      </c>
      <c r="G126" s="48">
        <v>4.13</v>
      </c>
      <c r="H126" s="37">
        <v>1</v>
      </c>
      <c r="I126" s="37">
        <v>1</v>
      </c>
      <c r="J126" s="38"/>
      <c r="K126" s="34">
        <v>1.4</v>
      </c>
      <c r="L126" s="34">
        <v>1.68</v>
      </c>
      <c r="M126" s="34">
        <v>2.23</v>
      </c>
      <c r="N126" s="34">
        <v>2.57</v>
      </c>
      <c r="O126" s="39">
        <v>0</v>
      </c>
      <c r="P126" s="39">
        <f>(O126/12*5*$D126*$G126*$H126*$K126*P$9)+(O126/12*4*$E126*$G126*$I126*$K126*P$10)+(O126/12*3*$F126*$G126*$I126*$K126*P$10)</f>
        <v>0</v>
      </c>
      <c r="Q126" s="39">
        <v>34</v>
      </c>
      <c r="R126" s="39">
        <f>(Q126/12*5*$D126*$G126*$H126*$K126*R$9)+(Q126/12*4*$E126*$G126*$I126*$K126*R$10)+(Q126/12*3*$F126*$G126*$I126*$K126*R$10)</f>
        <v>3924546.0395166669</v>
      </c>
      <c r="S126" s="39">
        <v>0</v>
      </c>
      <c r="T126" s="39">
        <f>(S126/12*5*$D126*$G126*$H126*$K126*T$9)+(S126/12*4*$E126*$G126*$I126*$K126*T$10)+(S126/12*3*$F126*$G126*$I126*$K126*T$10)</f>
        <v>0</v>
      </c>
      <c r="U126" s="39"/>
      <c r="V126" s="39">
        <f>(U126/12*5*$D126*$G126*$H126*$K126*V$9)+(U126/12*4*$E126*$G126*$I126*$K126*V$10)+(U126/12*3*$F126*$G126*$I126*$K126*V$10)</f>
        <v>0</v>
      </c>
      <c r="W126" s="39">
        <v>0</v>
      </c>
      <c r="X126" s="39">
        <f>(W126/12*5*$D126*$G126*$H126*$K126*X$9)+(W126/12*4*$E126*$G126*$I126*$K126*X$10)+(W126/12*3*$F126*$G126*$I126*$K126*X$10)</f>
        <v>0</v>
      </c>
      <c r="Y126" s="39">
        <v>0</v>
      </c>
      <c r="Z126" s="39">
        <f>(Y126/12*5*$D126*$G126*$H126*$K126*Z$9)+(Y126/12*4*$E126*$G126*$I126*$K126*Z$10)+(Y126/12*3*$F126*$G126*$I126*$K126*Z$10)</f>
        <v>0</v>
      </c>
      <c r="AA126" s="39">
        <v>0</v>
      </c>
      <c r="AB126" s="39">
        <f>(AA126/12*5*$D126*$G126*$H126*$K126*AB$9)+(AA126/12*4*$E126*$G126*$I126*$K126*AB$10)+(AA126/12*3*$F126*$G126*$I126*$K126*AB$10)</f>
        <v>0</v>
      </c>
      <c r="AC126" s="39">
        <v>0</v>
      </c>
      <c r="AD126" s="39">
        <f>(AC126/12*5*$D126*$G126*$H126*$K126*AD$9)+(AC126/12*4*$E126*$G126*$I126*$K126*AD$10)+(AC126/12*3*$F126*$G126*$I126*$K126*AD$10)</f>
        <v>0</v>
      </c>
      <c r="AE126" s="39">
        <v>0</v>
      </c>
      <c r="AF126" s="39">
        <f>(AE126/12*5*$D126*$G126*$H126*$K126*AF$9)+(AE126/12*4*$E126*$G126*$I126*$K126*AF$10)+(AE126/12*3*$F126*$G126*$I126*$K126*AF$10)</f>
        <v>0</v>
      </c>
      <c r="AG126" s="39">
        <v>0</v>
      </c>
      <c r="AH126" s="39">
        <f>(AG126/12*5*$D126*$G126*$H126*$K126*AH$9)+(AG126/12*4*$E126*$G126*$I126*$K126*AH$10)+(AG126/12*3*$F126*$G126*$I126*$K126*AH$10)</f>
        <v>0</v>
      </c>
      <c r="AI126" s="39">
        <v>0</v>
      </c>
      <c r="AJ126" s="39">
        <f>(AI126/12*5*$D126*$G126*$H126*$K126*AJ$9)+(AI126/12*4*$E126*$G126*$I126*$K126*AJ$10)+(AI126/12*3*$F126*$G126*$I126*$K126*AJ$10)</f>
        <v>0</v>
      </c>
      <c r="AK126" s="39"/>
      <c r="AL126" s="39">
        <f>(AK126/12*5*$D126*$G126*$H126*$K126*AL$9)+(AK126/12*4*$E126*$G126*$I126*$K126*AL$10)+(AK126/12*3*$F126*$G126*$I126*$K126*AL$10)</f>
        <v>0</v>
      </c>
      <c r="AM126" s="42">
        <v>0</v>
      </c>
      <c r="AN126" s="39">
        <f>(AM126/12*5*$D126*$G126*$H126*$K126*AN$9)+(AM126/12*4*$E126*$G126*$I126*$K126*AN$10)+(AM126/12*3*$F126*$G126*$I126*$K126*AN$10)</f>
        <v>0</v>
      </c>
      <c r="AO126" s="43">
        <v>0</v>
      </c>
      <c r="AP126" s="39">
        <f>(AO126/12*5*$D126*$G126*$H126*$L126*AP$9)+(AO126/12*4*$E126*$G126*$I126*$L126*AP$10)+(AO126/12*3*$F126*$G126*$I126*$L126*AP$10)</f>
        <v>0</v>
      </c>
      <c r="AQ126" s="39">
        <v>0</v>
      </c>
      <c r="AR126" s="39">
        <f>(AQ126/12*5*$D126*$G126*$H126*$L126*AR$9)+(AQ126/12*4*$E126*$G126*$I126*$L126*AR$10)+(AQ126/12*3*$F126*$G126*$I126*$L126*AR$10)</f>
        <v>0</v>
      </c>
      <c r="AS126" s="39">
        <v>40</v>
      </c>
      <c r="AT126" s="39">
        <f>(AS126/12*5*$D126*$G126*$H126*$L126*AT$9)+(AS126/12*4*$E126*$G126*$I126*$L126*AT$10)+(AS126/12*3*$F126*$G126*$I126*$L126*AT$11)</f>
        <v>5336842.8948800005</v>
      </c>
      <c r="AU126" s="39">
        <v>0</v>
      </c>
      <c r="AV126" s="39">
        <f>(AU126/12*5*$D126*$G126*$H126*$L126*AV$9)+(AU126/12*4*$E126*$G126*$I126*$L126*AV$10)+(AU126/12*3*$F126*$G126*$I126*$L126*AV$10)</f>
        <v>0</v>
      </c>
      <c r="AW126" s="39"/>
      <c r="AX126" s="39">
        <f>(AW126/12*5*$D126*$G126*$H126*$K126*AX$9)+(AW126/12*4*$E126*$G126*$I126*$K126*AX$10)+(AW126/12*3*$F126*$G126*$I126*$K126*AX$10)</f>
        <v>0</v>
      </c>
      <c r="AY126" s="39"/>
      <c r="AZ126" s="39">
        <f>(AY126/12*5*$D126*$G126*$H126*$K126*AZ$9)+(AY126/12*4*$E126*$G126*$I126*$K126*AZ$10)+(AY126/12*3*$F126*$G126*$I126*$K126*AZ$10)</f>
        <v>0</v>
      </c>
      <c r="BA126" s="39">
        <v>0</v>
      </c>
      <c r="BB126" s="39">
        <f>(BA126/12*5*$D126*$G126*$H126*$L126*BB$9)+(BA126/12*4*$E126*$G126*$I126*$L126*BB$10)+(BA126/12*3*$F126*$G126*$I126*$L126*BB$10)</f>
        <v>0</v>
      </c>
      <c r="BC126" s="39">
        <v>0</v>
      </c>
      <c r="BD126" s="39">
        <f>(BC126/12*5*$D126*$G126*$H126*$K126*BD$9)+(BC126/12*4*$E126*$G126*$I126*$K126*BD$10)+(BC126/12*3*$F126*$G126*$I126*$K126*BD$10)</f>
        <v>0</v>
      </c>
      <c r="BE126" s="39">
        <v>0</v>
      </c>
      <c r="BF126" s="39">
        <f>(BE126/12*5*$D126*$G126*$H126*$K126*BF$9)+(BE126/12*4*$E126*$G126*$I126*$K126*BF$10)+(BE126/12*3*$F126*$G126*$I126*$K126*BF$10)</f>
        <v>0</v>
      </c>
      <c r="BG126" s="39">
        <v>0</v>
      </c>
      <c r="BH126" s="39">
        <f>(BG126/12*5*$D126*$G126*$H126*$K126*BH$9)+(BG126/12*4*$E126*$G126*$I126*$K126*BH$10)+(BG126/12*3*$F126*$G126*$I126*$K126*BH$10)</f>
        <v>0</v>
      </c>
      <c r="BI126" s="39">
        <v>0</v>
      </c>
      <c r="BJ126" s="39">
        <f>(BI126/12*5*$D126*$G126*$H126*$L126*BJ$9)+(BI126/12*4*$E126*$G126*$I126*$L126*BJ$10)+(BI126/12*3*$F126*$G126*$I126*$L126*BJ$10)</f>
        <v>0</v>
      </c>
      <c r="BK126" s="39">
        <v>0</v>
      </c>
      <c r="BL126" s="39">
        <f>(BK126/12*5*$D126*$G126*$H126*$K126*BL$9)+(BK126/12*4*$E126*$G126*$I126*$K126*BL$10)+(BK126/12*3*$F126*$G126*$I126*$K126*BL$10)</f>
        <v>0</v>
      </c>
      <c r="BM126" s="39"/>
      <c r="BN126" s="39">
        <f>(BM126/12*5*$D126*$G126*$H126*$K126*BN$9)+(BM126/12*4*$E126*$G126*$I126*$K126*BN$10)+(BM126/12*3*$F126*$G126*$I126*$K126*BN$10)</f>
        <v>0</v>
      </c>
      <c r="BO126" s="49">
        <v>0</v>
      </c>
      <c r="BP126" s="39">
        <f>(BO126/12*5*$D126*$G126*$H126*$L126*BP$9)+(BO126/12*4*$E126*$G126*$I126*$L126*BP$10)+(BO126/12*3*$F126*$G126*$I126*$L126*BP$10)</f>
        <v>0</v>
      </c>
      <c r="BQ126" s="39">
        <v>0</v>
      </c>
      <c r="BR126" s="39">
        <f>(BQ126/12*5*$D126*$G126*$H126*$L126*BR$9)+(BQ126/12*4*$E126*$G126*$I126*$L126*BR$10)+(BQ126/12*3*$F126*$G126*$I126*$L126*BR$10)</f>
        <v>0</v>
      </c>
      <c r="BS126" s="39">
        <v>0</v>
      </c>
      <c r="BT126" s="39">
        <f>(BS126/12*5*$D126*$G126*$H126*$K126*BT$9)+(BS126/12*4*$E126*$G126*$I126*$K126*BT$10)+(BS126/12*3*$F126*$G126*$I126*$K126*BT$10)</f>
        <v>0</v>
      </c>
      <c r="BU126" s="39">
        <v>0</v>
      </c>
      <c r="BV126" s="39">
        <f>(BU126/12*5*$D126*$G126*$H126*$K126*BV$9)+(BU126/12*4*$E126*$G126*$I126*$K126*BV$10)+(BU126/12*3*$F126*$G126*$I126*$K126*BV$10)</f>
        <v>0</v>
      </c>
      <c r="BW126" s="39">
        <v>0</v>
      </c>
      <c r="BX126" s="39">
        <f>(BW126/12*5*$D126*$G126*$H126*$L126*BX$9)+(BW126/12*4*$E126*$G126*$I126*$L126*BX$10)+(BW126/12*3*$F126*$G126*$I126*$L126*BX$10)</f>
        <v>0</v>
      </c>
      <c r="BY126" s="39"/>
      <c r="BZ126" s="39">
        <f>(BY126/12*5*$D126*$G126*$H126*$L126*BZ$9)+(BY126/12*4*$E126*$G126*$I126*$L126*BZ$10)+(BY126/12*3*$F126*$G126*$I126*$L126*BZ$10)</f>
        <v>0</v>
      </c>
      <c r="CA126" s="39">
        <v>0</v>
      </c>
      <c r="CB126" s="39">
        <f>(CA126/12*5*$D126*$G126*$H126*$K126*CB$9)+(CA126/12*4*$E126*$G126*$I126*$K126*CB$10)+(CA126/12*3*$F126*$G126*$I126*$K126*CB$10)</f>
        <v>0</v>
      </c>
      <c r="CC126" s="39">
        <v>0</v>
      </c>
      <c r="CD126" s="39">
        <f t="shared" ref="CD126" si="898">(CC126/12*5*$D126*$G126*$H126*$L126*CD$9)+(CC126/12*4*$E126*$G126*$I126*$L126*CD$10)+(CC126/12*3*$F126*$G126*$I126*$L126*CD$10)</f>
        <v>0</v>
      </c>
      <c r="CE126" s="39">
        <v>0</v>
      </c>
      <c r="CF126" s="39">
        <f>(CE126/12*5*$D126*$G126*$H126*$K126*CF$9)+(CE126/12*4*$E126*$G126*$I126*$K126*CF$10)+(CE126/12*3*$F126*$G126*$I126*$K126*CF$10)</f>
        <v>0</v>
      </c>
      <c r="CG126" s="39"/>
      <c r="CH126" s="39">
        <f>(CG126/12*5*$D126*$G126*$H126*$K126*CH$9)+(CG126/12*4*$E126*$G126*$I126*$K126*CH$10)+(CG126/12*3*$F126*$G126*$I126*$K126*CH$10)</f>
        <v>0</v>
      </c>
      <c r="CI126" s="39"/>
      <c r="CJ126" s="39">
        <f>(CI126/12*5*$D126*$G126*$H126*$K126*CJ$9)+(CI126/12*4*$E126*$G126*$I126*$K126*CJ$10)+(CI126/12*3*$F126*$G126*$I126*$K126*CJ$10)</f>
        <v>0</v>
      </c>
      <c r="CK126" s="39"/>
      <c r="CL126" s="39">
        <f>(CK126/12*5*$D126*$G126*$H126*$K126*CL$9)+(CK126/12*4*$E126*$G126*$I126*$K126*CL$10)+(CK126/12*3*$F126*$G126*$I126*$K126*CL$10)</f>
        <v>0</v>
      </c>
      <c r="CM126" s="39"/>
      <c r="CN126" s="39">
        <f>(CM126/12*5*$D126*$G126*$H126*$L126*CN$9)+(CM126/12*4*$E126*$G126*$I126*$L126*CN$10)+(CM126/12*3*$F126*$G126*$I126*$L126*CN$10)</f>
        <v>0</v>
      </c>
      <c r="CO126" s="39"/>
      <c r="CP126" s="39">
        <f>(CO126/12*5*$D126*$G126*$H126*$L126*CP$9)+(CO126/12*4*$E126*$G126*$I126*$L126*CP$10)+(CO126/12*3*$F126*$G126*$I126*$L126*CP$10)</f>
        <v>0</v>
      </c>
      <c r="CQ126" s="44"/>
      <c r="CR126" s="39">
        <f>(CQ126/12*5*$D126*$G126*$H126*$K126*CR$9)+(CQ126/12*4*$E126*$G126*$I126*$K126*CR$10)+(CQ126/12*3*$F126*$G126*$I126*$K126*CR$10)</f>
        <v>0</v>
      </c>
      <c r="CS126" s="39">
        <v>3</v>
      </c>
      <c r="CT126" s="39">
        <f>(CS126/12*5*$D126*$G126*$H126*$L126*CT$9)+(CS126/12*4*$E126*$G126*$I126*$L126*CT$10)+(CS126/12*3*$F126*$G126*$I126*$L126*CT$10)</f>
        <v>445840.38718799996</v>
      </c>
      <c r="CU126" s="39"/>
      <c r="CV126" s="39">
        <f>(CU126/12*5*$D126*$G126*$H126*$L126*CV$9)+(CU126/12*4*$E126*$G126*$I126*$L126*CV$10)+(CU126/12*3*$F126*$G126*$I126*$L126*CV$10)</f>
        <v>0</v>
      </c>
      <c r="CW126" s="39"/>
      <c r="CX126" s="39">
        <f>(CW126/12*5*$D126*$G126*$H126*$L126*CX$9)+(CW126/12*4*$E126*$G126*$I126*$L126*CX$10)+(CW126/12*3*$F126*$G126*$I126*$L126*CX$10)</f>
        <v>0</v>
      </c>
      <c r="CY126" s="39">
        <v>1</v>
      </c>
      <c r="CZ126" s="39">
        <f>(CY126/12*5*$D126*$G126*$H126*$L126*CZ$9)+(CY126/12*4*$E126*$G126*$I126*$L126*CZ$10)+(CY126/12*3*$F126*$G126*$I126*$L126*CZ$10)</f>
        <v>148613.46239599999</v>
      </c>
      <c r="DA126" s="39">
        <v>3</v>
      </c>
      <c r="DB126" s="39">
        <f>(DA126/12*5*$D126*$G126*$H126*$L126*DB$9)+(DA126/12*4*$E126*$G126*$I126*$L126*DB$10)+(DA126/12*3*$F126*$G126*$I126*$L126*DB$10)</f>
        <v>446667.05418299994</v>
      </c>
      <c r="DC126" s="39"/>
      <c r="DD126" s="39">
        <f>(DC126/12*5*$D126*$G126*$H126*$K126*DD$9)+(DC126/12*4*$E126*$G126*$I126*$K126*DD$10)+(DC126/12*3*$F126*$G126*$I126*$K126*DD$10)</f>
        <v>0</v>
      </c>
      <c r="DE126" s="39"/>
      <c r="DF126" s="39">
        <f>(DE126/12*5*$D126*$G126*$H126*$K126*DF$9)+(DE126/12*4*$E126*$G126*$I126*$K126*DF$10)+(DE126/12*3*$F126*$G126*$I126*$K126*DF$10)</f>
        <v>0</v>
      </c>
      <c r="DG126" s="39"/>
      <c r="DH126" s="39">
        <f>(DG126/12*5*$D126*$G126*$H126*$L126*DH$9)+(DG126/12*4*$E126*$G126*$I126*$L126*DH$10)+(DG126/12*3*$F126*$G126*$I126*$L126*DH$10)</f>
        <v>0</v>
      </c>
      <c r="DI126" s="39">
        <v>1</v>
      </c>
      <c r="DJ126" s="39">
        <f>(DI126/12*5*$D126*$G126*$H126*$L126*DJ$9)+(DI126/12*4*$E126*$G126*$I126*$L126*DJ$10)+(DI126/12*3*$F126*$G126*$I126*$L126*DJ$10)</f>
        <v>159823.09517999997</v>
      </c>
      <c r="DK126" s="39"/>
      <c r="DL126" s="39">
        <f>(DK126/12*5*$D126*$G126*$H126*$M126*DL$9)+(DK126/12*4*$E126*$G126*$I126*$M126*DL$10)+(DK126/12*3*$F126*$G126*$I126*$M126*DL$10)</f>
        <v>0</v>
      </c>
      <c r="DM126" s="39"/>
      <c r="DN126" s="39">
        <f t="shared" si="790"/>
        <v>0</v>
      </c>
      <c r="DO126" s="39"/>
      <c r="DP126" s="39">
        <f t="shared" si="565"/>
        <v>0</v>
      </c>
      <c r="DQ126" s="39">
        <f t="shared" si="845"/>
        <v>82</v>
      </c>
      <c r="DR126" s="39">
        <f t="shared" si="846"/>
        <v>10462332.933343668</v>
      </c>
    </row>
    <row r="127" spans="1:122" ht="30" x14ac:dyDescent="0.25">
      <c r="A127" s="46"/>
      <c r="B127" s="47">
        <v>100</v>
      </c>
      <c r="C127" s="33" t="s">
        <v>258</v>
      </c>
      <c r="D127" s="34">
        <f t="shared" si="568"/>
        <v>19063</v>
      </c>
      <c r="E127" s="35">
        <v>18530</v>
      </c>
      <c r="F127" s="35">
        <v>18715</v>
      </c>
      <c r="G127" s="48">
        <v>5.82</v>
      </c>
      <c r="H127" s="37">
        <v>1</v>
      </c>
      <c r="I127" s="38">
        <v>0.9</v>
      </c>
      <c r="J127" s="38"/>
      <c r="K127" s="34">
        <v>1.4</v>
      </c>
      <c r="L127" s="34">
        <v>1.68</v>
      </c>
      <c r="M127" s="34">
        <v>2.23</v>
      </c>
      <c r="N127" s="34">
        <v>2.57</v>
      </c>
      <c r="O127" s="39">
        <v>2</v>
      </c>
      <c r="P127" s="39">
        <f>(O127/12*5*$D127*$G127*$H127*$K127*P$9)+(O127/12*4*$E127*$G127*$I127*$K127)+(O127/12*3*$F127*$G127*$I127*$K127)</f>
        <v>289942.0307</v>
      </c>
      <c r="Q127" s="39">
        <v>330</v>
      </c>
      <c r="R127" s="39">
        <f>(Q127/12*5*$D127*$G127*$H127*$K127*R$9)+(Q127/12*4*$E127*$G127*$I127*$K127)+(Q127/12*3*$F127*$G127*$I127*$K127)</f>
        <v>47840435.065499999</v>
      </c>
      <c r="S127" s="39">
        <v>0</v>
      </c>
      <c r="T127" s="39">
        <f>(S127/12*5*$D127*$G127*$H127*$K127*T$9)+(S127/12*4*$E127*$G127*$I127*$K127)+(S127/12*3*$F127*$G127*$I127*$K127)</f>
        <v>0</v>
      </c>
      <c r="U127" s="39"/>
      <c r="V127" s="39">
        <f>(U127/12*5*$D127*$G127*$H127*$K127*V$9)+(U127/12*4*$E127*$G127*$I127*$K127)+(U127/12*3*$F127*$G127*$I127*$K127)</f>
        <v>0</v>
      </c>
      <c r="W127" s="39">
        <v>0</v>
      </c>
      <c r="X127" s="39">
        <f>(W127/12*5*$D127*$G127*$H127*$K127*X$9)+(W127/12*4*$E127*$G127*$I127*$K127)+(W127/12*3*$F127*$G127*$I127*$K127)</f>
        <v>0</v>
      </c>
      <c r="Y127" s="39">
        <v>0</v>
      </c>
      <c r="Z127" s="39">
        <f>(Y127/12*5*$D127*$G127*$H127*$K127*Z$9)+(Y127/12*4*$E127*$G127*$I127*$K127)+(Y127/12*3*$F127*$G127*$I127*$K127)</f>
        <v>0</v>
      </c>
      <c r="AA127" s="39">
        <v>0</v>
      </c>
      <c r="AB127" s="39">
        <f>(AA127/12*5*$D127*$G127*$H127*$K127*AB$9)+(AA127/12*4*$E127*$G127*$I127*$K127)+(AA127/12*3*$F127*$G127*$I127*$K127)</f>
        <v>0</v>
      </c>
      <c r="AC127" s="39">
        <v>0</v>
      </c>
      <c r="AD127" s="39">
        <f>(AC127/12*5*$D127*$G127*$H127*$K127*AD$9)+(AC127/12*4*$E127*$G127*$I127*$K127)+(AC127/12*3*$F127*$G127*$I127*$K127)</f>
        <v>0</v>
      </c>
      <c r="AE127" s="39">
        <v>0</v>
      </c>
      <c r="AF127" s="39">
        <f>(AE127/12*5*$D127*$G127*$H127*$K127*AF$9)+(AE127/12*4*$E127*$G127*$I127*$K127)+(AE127/12*3*$F127*$G127*$I127*$K127)</f>
        <v>0</v>
      </c>
      <c r="AG127" s="39">
        <v>1</v>
      </c>
      <c r="AH127" s="39">
        <f>(AG127/12*5*$D127*$G127*$H127*$K127*AH$9)+(AG127/12*4*$E127*$G127*$I127*$K127)+(AG127/12*3*$F127*$G127*$I127*$K127)</f>
        <v>144971.01535</v>
      </c>
      <c r="AI127" s="39">
        <v>0</v>
      </c>
      <c r="AJ127" s="39">
        <f>(AI127/12*5*$D127*$G127*$H127*$K127*AJ$9)+(AI127/12*4*$E127*$G127*$I127*$K127)+(AI127/12*3*$F127*$G127*$I127*$K127)</f>
        <v>0</v>
      </c>
      <c r="AK127" s="39"/>
      <c r="AL127" s="39">
        <f>(AK127/12*5*$D127*$G127*$H127*$K127*AL$9)+(AK127/12*4*$E127*$G127*$I127*$K127)+(AK127/12*3*$F127*$G127*$I127*$K127)</f>
        <v>0</v>
      </c>
      <c r="AM127" s="42">
        <v>0</v>
      </c>
      <c r="AN127" s="39">
        <f>(AM127/12*5*$D127*$G127*$H127*$K127*AN$9)+(AM127/12*4*$E127*$G127*$I127*$K127)+(AM127/12*3*$F127*$G127*$I127*$K127)</f>
        <v>0</v>
      </c>
      <c r="AO127" s="43">
        <v>0</v>
      </c>
      <c r="AP127" s="39">
        <f>(AO127/12*5*$D127*$G127*$H127*$L127*AP$9)+(AO127/12*4*$E127*$G127*$I127*$L127)+(AO127/12*3*$F127*$G127*$I127*$L127)</f>
        <v>0</v>
      </c>
      <c r="AQ127" s="39">
        <v>0</v>
      </c>
      <c r="AR127" s="39">
        <f>(AQ127/12*5*$D127*$G127*$H127*$L127*AR$9)+(AQ127/12*4*$E127*$G127*$I127*$L127)+(AQ127/12*3*$F127*$G127*$I127*$L127)</f>
        <v>0</v>
      </c>
      <c r="AS127" s="39">
        <v>80</v>
      </c>
      <c r="AT127" s="39">
        <f>(AS127/12*5*$D127*$G127*$H127*$L127*AT$9)+(AS127/12*4*$E127*$G127*$I127*$L127)+(AS127/12*3*$F127*$G127*$I127*$L127)</f>
        <v>13954495.551360002</v>
      </c>
      <c r="AU127" s="39">
        <v>0</v>
      </c>
      <c r="AV127" s="39">
        <f>(AU127/12*5*$D127*$G127*$H127*$L127*AV$9)+(AU127/12*4*$E127*$G127*$I127*$L127)+(AU127/12*3*$F127*$G127*$I127*$L127)</f>
        <v>0</v>
      </c>
      <c r="AW127" s="39"/>
      <c r="AX127" s="39">
        <f>(AW127/12*5*$D127*$G127*$H127*$K127*AX$9)+(AW127/12*4*$E127*$G127*$I127*$K127)+(AW127/12*3*$F127*$G127*$I127*$K127)</f>
        <v>0</v>
      </c>
      <c r="AY127" s="39"/>
      <c r="AZ127" s="39">
        <f>(AY127/12*5*$D127*$G127*$H127*$K127*AZ$9)+(AY127/12*4*$E127*$G127*$I127*$K127)+(AY127/12*3*$F127*$G127*$I127*$K127)</f>
        <v>0</v>
      </c>
      <c r="BA127" s="39">
        <v>0</v>
      </c>
      <c r="BB127" s="39">
        <f>(BA127/12*5*$D127*$G127*$H127*$L127*BB$9)+(BA127/12*4*$E127*$G127*$I127*$L127)+(BA127/12*3*$F127*$G127*$I127*$L127)</f>
        <v>0</v>
      </c>
      <c r="BC127" s="39">
        <v>0</v>
      </c>
      <c r="BD127" s="39">
        <f>(BC127/12*5*$D127*$G127*$H127*$K127*BD$9)+(BC127/12*4*$E127*$G127*$I127*$K127)+(BC127/12*3*$F127*$G127*$I127*$K127)</f>
        <v>0</v>
      </c>
      <c r="BE127" s="39">
        <v>0</v>
      </c>
      <c r="BF127" s="39">
        <f>(BE127/12*5*$D127*$G127*$H127*$K127*BF$9)+(BE127/12*4*$E127*$G127*$I127*$K127)+(BE127/12*3*$F127*$G127*$I127*$K127)</f>
        <v>0</v>
      </c>
      <c r="BG127" s="39">
        <v>0</v>
      </c>
      <c r="BH127" s="39">
        <f>(BG127/12*5*$D127*$G127*$H127*$K127*BH$9)+(BG127/12*4*$E127*$G127*$I127*$K127)+(BG127/12*3*$F127*$G127*$I127*$K127)</f>
        <v>0</v>
      </c>
      <c r="BI127" s="39">
        <v>0</v>
      </c>
      <c r="BJ127" s="39">
        <f>(BI127/12*5*$D127*$G127*$H127*$L127*BJ$9)+(BI127/12*4*$E127*$G127*$I127*$L127)+(BI127/12*3*$F127*$G127*$I127*$L127)</f>
        <v>0</v>
      </c>
      <c r="BK127" s="39">
        <v>0</v>
      </c>
      <c r="BL127" s="39">
        <f>(BK127/12*5*$D127*$G127*$H127*$K127*BL$9)+(BK127/12*4*$E127*$G127*$I127*$K127)+(BK127/12*3*$F127*$G127*$I127*$K127)</f>
        <v>0</v>
      </c>
      <c r="BM127" s="39"/>
      <c r="BN127" s="39">
        <f>(BM127/12*5*$D127*$G127*$H127*$K127*BN$9)+(BM127/12*4*$E127*$G127*$I127*$K127)+(BM127/12*3*$F127*$G127*$I127*$K127)</f>
        <v>0</v>
      </c>
      <c r="BO127" s="49">
        <v>0</v>
      </c>
      <c r="BP127" s="39">
        <f>(BO127/12*5*$D127*$G127*$H127*$L127*BP$9)+(BO127/12*4*$E127*$G127*$I127*$L127)+(BO127/12*3*$F127*$G127*$I127*$L127)</f>
        <v>0</v>
      </c>
      <c r="BQ127" s="39">
        <v>0</v>
      </c>
      <c r="BR127" s="39">
        <f>(BQ127/12*5*$D127*$G127*$H127*$L127*BR$9)+(BQ127/12*4*$E127*$G127*$I127*$L127)+(BQ127/12*3*$F127*$G127*$I127*$L127)</f>
        <v>0</v>
      </c>
      <c r="BS127" s="39">
        <v>0</v>
      </c>
      <c r="BT127" s="39">
        <f>(BS127/12*5*$D127*$G127*$H127*$K127*BT$9)+(BS127/12*4*$E127*$G127*$I127*$K127)+(BS127/12*3*$F127*$G127*$I127*$K127)</f>
        <v>0</v>
      </c>
      <c r="BU127" s="39">
        <v>0</v>
      </c>
      <c r="BV127" s="39">
        <f>(BU127/12*5*$D127*$G127*$H127*$K127*BV$9)+(BU127/12*4*$E127*$G127*$I127*$K127)+(BU127/12*3*$F127*$G127*$I127*$K127)</f>
        <v>0</v>
      </c>
      <c r="BW127" s="39">
        <v>0</v>
      </c>
      <c r="BX127" s="39">
        <f>(BW127/12*5*$D127*$G127*$H127*$L127*BX$9)+(BW127/12*4*$E127*$G127*$I127*$L127)+(BW127/12*3*$F127*$G127*$I127*$L127)</f>
        <v>0</v>
      </c>
      <c r="BY127" s="39"/>
      <c r="BZ127" s="39">
        <f>(BY127/12*5*$D127*$G127*$H127*$L127*BZ$9)+(BY127/12*4*$E127*$G127*$I127*$L127)+(BY127/12*3*$F127*$G127*$I127*$L127)</f>
        <v>0</v>
      </c>
      <c r="CA127" s="39">
        <v>0</v>
      </c>
      <c r="CB127" s="39">
        <f>(CA127/12*5*$D127*$G127*$H127*$K127*CB$9)+(CA127/12*4*$E127*$G127*$I127*$K127)+(CA127/12*3*$F127*$G127*$I127*$K127)</f>
        <v>0</v>
      </c>
      <c r="CC127" s="39">
        <v>0</v>
      </c>
      <c r="CD127" s="39">
        <f>(CC127/12*5*$D127*$G127*$H127*$L127*CD$9)+(CC127/12*4*$E127*$G127*$I127*$L127)+(CC127/12*3*$F127*$G127*$I127*$L127)</f>
        <v>0</v>
      </c>
      <c r="CE127" s="39">
        <v>0</v>
      </c>
      <c r="CF127" s="39">
        <f>(CE127/12*5*$D127*$G127*$H127*$K127*CF$9)+(CE127/12*4*$E127*$G127*$I127*$K127)+(CE127/12*3*$F127*$G127*$I127*$K127)</f>
        <v>0</v>
      </c>
      <c r="CG127" s="39"/>
      <c r="CH127" s="39">
        <f>(CG127/12*5*$D127*$G127*$H127*$K127*CH$9)+(CG127/12*4*$E127*$G127*$I127*$K127)+(CG127/12*3*$F127*$G127*$I127*$K127)</f>
        <v>0</v>
      </c>
      <c r="CI127" s="39"/>
      <c r="CJ127" s="39">
        <f>(CI127/12*5*$D127*$G127*$H127*$K127*CJ$9)+(CI127/12*4*$E127*$G127*$I127*$K127)+(CI127/12*3*$F127*$G127*$I127*$K127)</f>
        <v>0</v>
      </c>
      <c r="CK127" s="39"/>
      <c r="CL127" s="39">
        <f>(CK127/12*5*$D127*$G127*$H127*$K127*CL$9)+(CK127/12*4*$E127*$G127*$I127*$K127)+(CK127/12*3*$F127*$G127*$I127*$K127)</f>
        <v>0</v>
      </c>
      <c r="CM127" s="39"/>
      <c r="CN127" s="39">
        <f>(CM127/12*5*$D127*$G127*$H127*$L127*CN$9)+(CM127/12*4*$E127*$G127*$I127*$L127)+(CM127/12*3*$F127*$G127*$I127*$L127)</f>
        <v>0</v>
      </c>
      <c r="CO127" s="39">
        <v>5</v>
      </c>
      <c r="CP127" s="39">
        <f>(CO127/12*5*$D127*$G127*$H127*$L127*CP$9)+(CO127/12*4*$E127*$G127*$I127*$L127)+(CO127/12*3*$F127*$G127*$I127*$L127)</f>
        <v>912152.24289000011</v>
      </c>
      <c r="CQ127" s="44"/>
      <c r="CR127" s="39">
        <f>(CQ127/12*5*$D127*$G127*$H127*$K127*CR$9)+(CQ127/12*4*$E127*$G127*$I127*$K127)+(CQ127/12*3*$F127*$G127*$I127*$K127)</f>
        <v>0</v>
      </c>
      <c r="CS127" s="39"/>
      <c r="CT127" s="39">
        <f>(CS127/12*5*$D127*$G127*$H127*$L127*CT$9)+(CS127/12*4*$E127*$G127*$I127*$L127)+(CS127/12*3*$F127*$G127*$I127*$L127)</f>
        <v>0</v>
      </c>
      <c r="CU127" s="39"/>
      <c r="CV127" s="39">
        <f>(CU127/12*5*$D127*$G127*$H127*$L127*CV$9)+(CU127/12*4*$E127*$G127*$I127*$L127)+(CU127/12*3*$F127*$G127*$I127*$L127)</f>
        <v>0</v>
      </c>
      <c r="CW127" s="39"/>
      <c r="CX127" s="39">
        <f>(CW127/12*5*$D127*$G127*$H127*$L127*CX$9)+(CW127/12*4*$E127*$G127*$I127*$L127)+(CW127/12*3*$F127*$G127*$I127*$L127)</f>
        <v>0</v>
      </c>
      <c r="CY127" s="39">
        <v>1</v>
      </c>
      <c r="CZ127" s="39">
        <f>(CY127/12*5*$D127*$G127*$H127*$L127*CZ$9)+(CY127/12*4*$E127*$G127*$I127*$L127)+(CY127/12*3*$F127*$G127*$I127*$L127)</f>
        <v>182042.13526800001</v>
      </c>
      <c r="DA127" s="39">
        <v>1</v>
      </c>
      <c r="DB127" s="39">
        <f>(DA127/12*5*$D127*$G127*$H127*$L127*DB$9)+(DA127/12*4*$E127*$G127*$I127*$L127)+(DA127/12*3*$F127*$G127*$I127*$L127)</f>
        <v>182430.44857800001</v>
      </c>
      <c r="DC127" s="39"/>
      <c r="DD127" s="39">
        <f>(DC127/12*5*$D127*$G127*$H127*$K127*DD$9)+(DC127/12*4*$E127*$G127*$I127*$K127)+(DC127/12*3*$F127*$G127*$I127*$K127)</f>
        <v>0</v>
      </c>
      <c r="DE127" s="39"/>
      <c r="DF127" s="39">
        <f>(DE127/12*5*$D127*$G127*$H127*$K127*DF$9)+(DE127/12*4*$E127*$G127*$I127*$K127)+(DE127/12*3*$F127*$G127*$I127*$K127)</f>
        <v>0</v>
      </c>
      <c r="DG127" s="39"/>
      <c r="DH127" s="39">
        <f>(DG127/12*5*$D127*$G127*$H127*$L127*DH$9)+(DG127/12*4*$E127*$G127*$I127*$L127)+(DG127/12*3*$F127*$G127*$I127*$L127)</f>
        <v>0</v>
      </c>
      <c r="DI127" s="39"/>
      <c r="DJ127" s="39">
        <f>(DI127/12*5*$D127*$G127*$H127*$L127*DJ$9)+(DI127/12*4*$E127*$G127*$I127*$L127)+(DI127/12*3*$F127*$G127*$I127*$L127)</f>
        <v>0</v>
      </c>
      <c r="DK127" s="39"/>
      <c r="DL127" s="39">
        <f>(DK127/12*5*$D127*$G127*$H127*$M127*DL$9)+(DK127/12*4*$E127*$G127*$I127*$M127)+(DK127/12*3*$F127*$G127*$I127*$M127)</f>
        <v>0</v>
      </c>
      <c r="DM127" s="39"/>
      <c r="DN127" s="39">
        <f>(DM127/12*5*$D127*$G127*$H127*$N127*DN$9)+(DM127/12*4*$E127*$G127*$I127*$N127)+(DM127/12*3*$F127*$G127*$I127*$N127)</f>
        <v>0</v>
      </c>
      <c r="DO127" s="39"/>
      <c r="DP127" s="39">
        <f>(DO127/12*5*$D127*$G127*$H127*$L127*DP$9)+(DO127/12*7*$D127*$G127*$I127*$L127)</f>
        <v>0</v>
      </c>
      <c r="DQ127" s="39">
        <f t="shared" si="845"/>
        <v>420</v>
      </c>
      <c r="DR127" s="39">
        <f t="shared" si="846"/>
        <v>63506468.489646003</v>
      </c>
    </row>
    <row r="128" spans="1:122" ht="36" customHeight="1" x14ac:dyDescent="0.25">
      <c r="A128" s="46"/>
      <c r="B128" s="47">
        <v>101</v>
      </c>
      <c r="C128" s="33" t="s">
        <v>259</v>
      </c>
      <c r="D128" s="34">
        <f t="shared" si="568"/>
        <v>19063</v>
      </c>
      <c r="E128" s="35">
        <v>18530</v>
      </c>
      <c r="F128" s="35">
        <v>18715</v>
      </c>
      <c r="G128" s="48">
        <v>1.41</v>
      </c>
      <c r="H128" s="37">
        <v>1</v>
      </c>
      <c r="I128" s="37">
        <v>1</v>
      </c>
      <c r="J128" s="38"/>
      <c r="K128" s="34">
        <v>1.4</v>
      </c>
      <c r="L128" s="34">
        <v>1.68</v>
      </c>
      <c r="M128" s="34">
        <v>2.23</v>
      </c>
      <c r="N128" s="34">
        <v>2.57</v>
      </c>
      <c r="O128" s="39">
        <v>0</v>
      </c>
      <c r="P128" s="39">
        <f>(O128/12*5*$D128*$G128*$H128*$K128*P$9)+(O128/12*4*$E128*$G128*$I128*$K128*P$10)+(O128/12*3*$F128*$G128*$I128*$K128*P$10)</f>
        <v>0</v>
      </c>
      <c r="Q128" s="39">
        <v>37</v>
      </c>
      <c r="R128" s="39">
        <f>(Q128/12*5*$D128*$G128*$H128*$K128*R$9)+(Q128/12*4*$E128*$G128*$I128*$K128*R$10)+(Q128/12*3*$F128*$G128*$I128*$K128*R$10)</f>
        <v>1458079.8097250001</v>
      </c>
      <c r="S128" s="39"/>
      <c r="T128" s="39">
        <f>(S128/12*5*$D128*$G128*$H128*$K128*T$9)+(S128/12*4*$E128*$G128*$I128*$K128*T$10)+(S128/12*3*$F128*$G128*$I128*$K128*T$10)</f>
        <v>0</v>
      </c>
      <c r="U128" s="39"/>
      <c r="V128" s="39">
        <f>(U128/12*5*$D128*$G128*$H128*$K128*V$9)+(U128/12*4*$E128*$G128*$I128*$K128*V$10)+(U128/12*3*$F128*$G128*$I128*$K128*V$10)</f>
        <v>0</v>
      </c>
      <c r="W128" s="39"/>
      <c r="X128" s="39">
        <f>(W128/12*5*$D128*$G128*$H128*$K128*X$9)+(W128/12*4*$E128*$G128*$I128*$K128*X$10)+(W128/12*3*$F128*$G128*$I128*$K128*X$10)</f>
        <v>0</v>
      </c>
      <c r="Y128" s="39">
        <v>0</v>
      </c>
      <c r="Z128" s="39">
        <f>(Y128/12*5*$D128*$G128*$H128*$K128*Z$9)+(Y128/12*4*$E128*$G128*$I128*$K128*Z$10)+(Y128/12*3*$F128*$G128*$I128*$K128*Z$10)</f>
        <v>0</v>
      </c>
      <c r="AA128" s="39"/>
      <c r="AB128" s="39">
        <f>(AA128/12*5*$D128*$G128*$H128*$K128*AB$9)+(AA128/12*4*$E128*$G128*$I128*$K128*AB$10)+(AA128/12*3*$F128*$G128*$I128*$K128*AB$10)</f>
        <v>0</v>
      </c>
      <c r="AC128" s="39"/>
      <c r="AD128" s="39">
        <f>(AC128/12*5*$D128*$G128*$H128*$K128*AD$9)+(AC128/12*4*$E128*$G128*$I128*$K128*AD$10)+(AC128/12*3*$F128*$G128*$I128*$K128*AD$10)</f>
        <v>0</v>
      </c>
      <c r="AE128" s="39">
        <v>0</v>
      </c>
      <c r="AF128" s="39">
        <f>(AE128/12*5*$D128*$G128*$H128*$K128*AF$9)+(AE128/12*4*$E128*$G128*$I128*$K128*AF$10)+(AE128/12*3*$F128*$G128*$I128*$K128*AF$10)</f>
        <v>0</v>
      </c>
      <c r="AG128" s="39">
        <v>6</v>
      </c>
      <c r="AH128" s="39">
        <f>(AG128/12*5*$D128*$G128*$H128*$K128*AH$9)+(AG128/12*4*$E128*$G128*$I128*$K128*AH$10)+(AG128/12*3*$F128*$G128*$I128*$K128*AH$10)</f>
        <v>236445.37455000001</v>
      </c>
      <c r="AI128" s="39"/>
      <c r="AJ128" s="39">
        <f>(AI128/12*5*$D128*$G128*$H128*$K128*AJ$9)+(AI128/12*4*$E128*$G128*$I128*$K128*AJ$10)+(AI128/12*3*$F128*$G128*$I128*$K128*AJ$10)</f>
        <v>0</v>
      </c>
      <c r="AK128" s="39"/>
      <c r="AL128" s="39">
        <f>(AK128/12*5*$D128*$G128*$H128*$K128*AL$9)+(AK128/12*4*$E128*$G128*$I128*$K128*AL$10)+(AK128/12*3*$F128*$G128*$I128*$K128*AL$10)</f>
        <v>0</v>
      </c>
      <c r="AM128" s="42">
        <v>0</v>
      </c>
      <c r="AN128" s="39">
        <f>(AM128/12*5*$D128*$G128*$H128*$K128*AN$9)+(AM128/12*4*$E128*$G128*$I128*$K128*AN$10)+(AM128/12*3*$F128*$G128*$I128*$K128*AN$10)</f>
        <v>0</v>
      </c>
      <c r="AO128" s="43">
        <v>0</v>
      </c>
      <c r="AP128" s="39">
        <f>(AO128/12*5*$D128*$G128*$H128*$L128*AP$9)+(AO128/12*4*$E128*$G128*$I128*$L128*AP$10)+(AO128/12*3*$F128*$G128*$I128*$L128*AP$10)</f>
        <v>0</v>
      </c>
      <c r="AQ128" s="39"/>
      <c r="AR128" s="39">
        <f>(AQ128/12*5*$D128*$G128*$H128*$L128*AR$9)+(AQ128/12*4*$E128*$G128*$I128*$L128*AR$10)+(AQ128/12*3*$F128*$G128*$I128*$L128*AR$10)</f>
        <v>0</v>
      </c>
      <c r="AS128" s="39">
        <v>2</v>
      </c>
      <c r="AT128" s="39">
        <f>(AS128/12*5*$D128*$G128*$H128*$L128*AT$9)+(AS128/12*4*$E128*$G128*$I128*$L128*AT$10)+(AS128/12*3*$F128*$G128*$I128*$L128*AT$11)</f>
        <v>91101.071207999994</v>
      </c>
      <c r="AU128" s="39"/>
      <c r="AV128" s="39">
        <f>(AU128/12*5*$D128*$G128*$H128*$L128*AV$9)+(AU128/12*4*$E128*$G128*$I128*$L128*AV$10)+(AU128/12*3*$F128*$G128*$I128*$L128*AV$10)</f>
        <v>0</v>
      </c>
      <c r="AW128" s="39"/>
      <c r="AX128" s="39">
        <f>(AW128/12*5*$D128*$G128*$H128*$K128*AX$9)+(AW128/12*4*$E128*$G128*$I128*$K128*AX$10)+(AW128/12*3*$F128*$G128*$I128*$K128*AX$10)</f>
        <v>0</v>
      </c>
      <c r="AY128" s="39"/>
      <c r="AZ128" s="39">
        <f>(AY128/12*5*$D128*$G128*$H128*$K128*AZ$9)+(AY128/12*4*$E128*$G128*$I128*$K128*AZ$10)+(AY128/12*3*$F128*$G128*$I128*$K128*AZ$10)</f>
        <v>0</v>
      </c>
      <c r="BA128" s="39"/>
      <c r="BB128" s="39">
        <f>(BA128/12*5*$D128*$G128*$H128*$L128*BB$9)+(BA128/12*4*$E128*$G128*$I128*$L128*BB$10)+(BA128/12*3*$F128*$G128*$I128*$L128*BB$10)</f>
        <v>0</v>
      </c>
      <c r="BC128" s="39"/>
      <c r="BD128" s="39">
        <f>(BC128/12*5*$D128*$G128*$H128*$K128*BD$9)+(BC128/12*4*$E128*$G128*$I128*$K128*BD$10)+(BC128/12*3*$F128*$G128*$I128*$K128*BD$10)</f>
        <v>0</v>
      </c>
      <c r="BE128" s="39"/>
      <c r="BF128" s="39">
        <f>(BE128/12*5*$D128*$G128*$H128*$K128*BF$9)+(BE128/12*4*$E128*$G128*$I128*$K128*BF$10)+(BE128/12*3*$F128*$G128*$I128*$K128*BF$10)</f>
        <v>0</v>
      </c>
      <c r="BG128" s="39"/>
      <c r="BH128" s="39">
        <f>(BG128/12*5*$D128*$G128*$H128*$K128*BH$9)+(BG128/12*4*$E128*$G128*$I128*$K128*BH$10)+(BG128/12*3*$F128*$G128*$I128*$K128*BH$10)</f>
        <v>0</v>
      </c>
      <c r="BI128" s="39"/>
      <c r="BJ128" s="39">
        <f>(BI128/12*5*$D128*$G128*$H128*$L128*BJ$9)+(BI128/12*4*$E128*$G128*$I128*$L128*BJ$10)+(BI128/12*3*$F128*$G128*$I128*$L128*BJ$10)</f>
        <v>0</v>
      </c>
      <c r="BK128" s="39">
        <v>0</v>
      </c>
      <c r="BL128" s="39">
        <f>(BK128/12*5*$D128*$G128*$H128*$K128*BL$9)+(BK128/12*4*$E128*$G128*$I128*$K128*BL$10)+(BK128/12*3*$F128*$G128*$I128*$K128*BL$10)</f>
        <v>0</v>
      </c>
      <c r="BM128" s="39"/>
      <c r="BN128" s="39">
        <f>(BM128/12*5*$D128*$G128*$H128*$K128*BN$9)+(BM128/12*4*$E128*$G128*$I128*$K128*BN$10)+(BM128/12*3*$F128*$G128*$I128*$K128*BN$10)</f>
        <v>0</v>
      </c>
      <c r="BO128" s="49"/>
      <c r="BP128" s="39">
        <f>(BO128/12*5*$D128*$G128*$H128*$L128*BP$9)+(BO128/12*4*$E128*$G128*$I128*$L128*BP$10)+(BO128/12*3*$F128*$G128*$I128*$L128*BP$10)</f>
        <v>0</v>
      </c>
      <c r="BQ128" s="39">
        <v>0</v>
      </c>
      <c r="BR128" s="39">
        <f>(BQ128/12*5*$D128*$G128*$H128*$L128*BR$9)+(BQ128/12*4*$E128*$G128*$I128*$L128*BR$10)+(BQ128/12*3*$F128*$G128*$I128*$L128*BR$10)</f>
        <v>0</v>
      </c>
      <c r="BS128" s="39"/>
      <c r="BT128" s="39">
        <f>(BS128/12*5*$D128*$G128*$H128*$K128*BT$9)+(BS128/12*4*$E128*$G128*$I128*$K128*BT$10)+(BS128/12*3*$F128*$G128*$I128*$K128*BT$10)</f>
        <v>0</v>
      </c>
      <c r="BU128" s="39"/>
      <c r="BV128" s="39">
        <f>(BU128/12*5*$D128*$G128*$H128*$K128*BV$9)+(BU128/12*4*$E128*$G128*$I128*$K128*BV$10)+(BU128/12*3*$F128*$G128*$I128*$K128*BV$10)</f>
        <v>0</v>
      </c>
      <c r="BW128" s="39"/>
      <c r="BX128" s="39">
        <f>(BW128/12*5*$D128*$G128*$H128*$L128*BX$9)+(BW128/12*4*$E128*$G128*$I128*$L128*BX$10)+(BW128/12*3*$F128*$G128*$I128*$L128*BX$10)</f>
        <v>0</v>
      </c>
      <c r="BY128" s="39"/>
      <c r="BZ128" s="39">
        <f>(BY128/12*5*$D128*$G128*$H128*$L128*BZ$9)+(BY128/12*4*$E128*$G128*$I128*$L128*BZ$10)+(BY128/12*3*$F128*$G128*$I128*$L128*BZ$10)</f>
        <v>0</v>
      </c>
      <c r="CA128" s="39"/>
      <c r="CB128" s="39">
        <f>(CA128/12*5*$D128*$G128*$H128*$K128*CB$9)+(CA128/12*4*$E128*$G128*$I128*$K128*CB$10)+(CA128/12*3*$F128*$G128*$I128*$K128*CB$10)</f>
        <v>0</v>
      </c>
      <c r="CC128" s="39"/>
      <c r="CD128" s="39">
        <f t="shared" ref="CD128" si="899">(CC128/12*5*$D128*$G128*$H128*$L128*CD$9)+(CC128/12*4*$E128*$G128*$I128*$L128*CD$10)+(CC128/12*3*$F128*$G128*$I128*$L128*CD$10)</f>
        <v>0</v>
      </c>
      <c r="CE128" s="39"/>
      <c r="CF128" s="39">
        <f>(CE128/12*5*$D128*$G128*$H128*$K128*CF$9)+(CE128/12*4*$E128*$G128*$I128*$K128*CF$10)+(CE128/12*3*$F128*$G128*$I128*$K128*CF$10)</f>
        <v>0</v>
      </c>
      <c r="CG128" s="39"/>
      <c r="CH128" s="39">
        <f>(CG128/12*5*$D128*$G128*$H128*$K128*CH$9)+(CG128/12*4*$E128*$G128*$I128*$K128*CH$10)+(CG128/12*3*$F128*$G128*$I128*$K128*CH$10)</f>
        <v>0</v>
      </c>
      <c r="CI128" s="39"/>
      <c r="CJ128" s="39">
        <f>(CI128/12*5*$D128*$G128*$H128*$K128*CJ$9)+(CI128/12*4*$E128*$G128*$I128*$K128*CJ$10)+(CI128/12*3*$F128*$G128*$I128*$K128*CJ$10)</f>
        <v>0</v>
      </c>
      <c r="CK128" s="39"/>
      <c r="CL128" s="39">
        <f>(CK128/12*5*$D128*$G128*$H128*$K128*CL$9)+(CK128/12*4*$E128*$G128*$I128*$K128*CL$10)+(CK128/12*3*$F128*$G128*$I128*$K128*CL$10)</f>
        <v>0</v>
      </c>
      <c r="CM128" s="39"/>
      <c r="CN128" s="39">
        <f>(CM128/12*5*$D128*$G128*$H128*$L128*CN$9)+(CM128/12*4*$E128*$G128*$I128*$L128*CN$10)+(CM128/12*3*$F128*$G128*$I128*$L128*CN$10)</f>
        <v>0</v>
      </c>
      <c r="CO128" s="39"/>
      <c r="CP128" s="39">
        <f>(CO128/12*5*$D128*$G128*$H128*$L128*CP$9)+(CO128/12*4*$E128*$G128*$I128*$L128*CP$10)+(CO128/12*3*$F128*$G128*$I128*$L128*CP$10)</f>
        <v>0</v>
      </c>
      <c r="CQ128" s="44"/>
      <c r="CR128" s="39">
        <f>(CQ128/12*5*$D128*$G128*$H128*$K128*CR$9)+(CQ128/12*4*$E128*$G128*$I128*$K128*CR$10)+(CQ128/12*3*$F128*$G128*$I128*$K128*CR$10)</f>
        <v>0</v>
      </c>
      <c r="CS128" s="39"/>
      <c r="CT128" s="39">
        <f>(CS128/12*5*$D128*$G128*$H128*$L128*CT$9)+(CS128/12*4*$E128*$G128*$I128*$L128*CT$10)+(CS128/12*3*$F128*$G128*$I128*$L128*CT$10)</f>
        <v>0</v>
      </c>
      <c r="CU128" s="39"/>
      <c r="CV128" s="39">
        <f>(CU128/12*5*$D128*$G128*$H128*$L128*CV$9)+(CU128/12*4*$E128*$G128*$I128*$L128*CV$10)+(CU128/12*3*$F128*$G128*$I128*$L128*CV$10)</f>
        <v>0</v>
      </c>
      <c r="CW128" s="39"/>
      <c r="CX128" s="39">
        <f>(CW128/12*5*$D128*$G128*$H128*$L128*CX$9)+(CW128/12*4*$E128*$G128*$I128*$L128*CX$10)+(CW128/12*3*$F128*$G128*$I128*$L128*CX$10)</f>
        <v>0</v>
      </c>
      <c r="CY128" s="39"/>
      <c r="CZ128" s="39">
        <f>(CY128/12*5*$D128*$G128*$H128*$L128*CZ$9)+(CY128/12*4*$E128*$G128*$I128*$L128*CZ$10)+(CY128/12*3*$F128*$G128*$I128*$L128*CZ$10)</f>
        <v>0</v>
      </c>
      <c r="DA128" s="39"/>
      <c r="DB128" s="39">
        <f>(DA128/12*5*$D128*$G128*$H128*$L128*DB$9)+(DA128/12*4*$E128*$G128*$I128*$L128*DB$10)+(DA128/12*3*$F128*$G128*$I128*$L128*DB$10)</f>
        <v>0</v>
      </c>
      <c r="DC128" s="39"/>
      <c r="DD128" s="39">
        <f>(DC128/12*5*$D128*$G128*$H128*$K128*DD$9)+(DC128/12*4*$E128*$G128*$I128*$K128*DD$10)+(DC128/12*3*$F128*$G128*$I128*$K128*DD$10)</f>
        <v>0</v>
      </c>
      <c r="DE128" s="39"/>
      <c r="DF128" s="39">
        <f>(DE128/12*5*$D128*$G128*$H128*$K128*DF$9)+(DE128/12*4*$E128*$G128*$I128*$K128*DF$10)+(DE128/12*3*$F128*$G128*$I128*$K128*DF$10)</f>
        <v>0</v>
      </c>
      <c r="DG128" s="39"/>
      <c r="DH128" s="39">
        <f>(DG128/12*5*$D128*$G128*$H128*$L128*DH$9)+(DG128/12*4*$E128*$G128*$I128*$L128*DH$10)+(DG128/12*3*$F128*$G128*$I128*$L128*DH$10)</f>
        <v>0</v>
      </c>
      <c r="DI128" s="39"/>
      <c r="DJ128" s="39">
        <f>(DI128/12*5*$D128*$G128*$H128*$L128*DJ$9)+(DI128/12*4*$E128*$G128*$I128*$L128*DJ$10)+(DI128/12*3*$F128*$G128*$I128*$L128*DJ$10)</f>
        <v>0</v>
      </c>
      <c r="DK128" s="39"/>
      <c r="DL128" s="39">
        <f>(DK128/12*5*$D128*$G128*$H128*$M128*DL$9)+(DK128/12*4*$E128*$G128*$I128*$M128*DL$10)+(DK128/12*3*$F128*$G128*$I128*$M128*DL$10)</f>
        <v>0</v>
      </c>
      <c r="DM128" s="39"/>
      <c r="DN128" s="39">
        <f t="shared" si="790"/>
        <v>0</v>
      </c>
      <c r="DO128" s="39"/>
      <c r="DP128" s="39">
        <f t="shared" si="565"/>
        <v>0</v>
      </c>
      <c r="DQ128" s="39">
        <f t="shared" si="845"/>
        <v>45</v>
      </c>
      <c r="DR128" s="39">
        <f t="shared" si="846"/>
        <v>1785626.2554830001</v>
      </c>
    </row>
    <row r="129" spans="1:122" ht="30" x14ac:dyDescent="0.25">
      <c r="A129" s="46"/>
      <c r="B129" s="47">
        <v>102</v>
      </c>
      <c r="C129" s="33" t="s">
        <v>260</v>
      </c>
      <c r="D129" s="34">
        <f t="shared" si="568"/>
        <v>19063</v>
      </c>
      <c r="E129" s="35">
        <v>18530</v>
      </c>
      <c r="F129" s="35">
        <v>18715</v>
      </c>
      <c r="G129" s="48">
        <v>2.19</v>
      </c>
      <c r="H129" s="37">
        <v>1</v>
      </c>
      <c r="I129" s="38">
        <v>0.9</v>
      </c>
      <c r="J129" s="38"/>
      <c r="K129" s="34">
        <v>1.4</v>
      </c>
      <c r="L129" s="34">
        <v>1.68</v>
      </c>
      <c r="M129" s="34">
        <v>2.23</v>
      </c>
      <c r="N129" s="34">
        <v>2.57</v>
      </c>
      <c r="O129" s="39">
        <v>46</v>
      </c>
      <c r="P129" s="39">
        <f>(O129/12*5*$D129*$G129*$H129*$K129*P$9)+(O129/12*4*$E129*$G129*$I129*$K129)+(O129/12*3*$F129*$G129*$I129*$K129)</f>
        <v>2509343.6574500003</v>
      </c>
      <c r="Q129" s="39">
        <v>122</v>
      </c>
      <c r="R129" s="39">
        <f>(Q129/12*5*$D129*$G129*$H129*$K129*R$9)+(Q129/12*4*$E129*$G129*$I129*$K129)+(Q129/12*3*$F129*$G129*$I129*$K129)</f>
        <v>6655215.7871499993</v>
      </c>
      <c r="S129" s="39">
        <v>0</v>
      </c>
      <c r="T129" s="39">
        <f>(S129/12*5*$D129*$G129*$H129*$K129*T$9)+(S129/12*4*$E129*$G129*$I129*$K129)+(S129/12*3*$F129*$G129*$I129*$K129)</f>
        <v>0</v>
      </c>
      <c r="U129" s="39"/>
      <c r="V129" s="39">
        <f>(U129/12*5*$D129*$G129*$H129*$K129*V$9)+(U129/12*4*$E129*$G129*$I129*$K129)+(U129/12*3*$F129*$G129*$I129*$K129)</f>
        <v>0</v>
      </c>
      <c r="W129" s="39">
        <v>0</v>
      </c>
      <c r="X129" s="39">
        <f>(W129/12*5*$D129*$G129*$H129*$K129*X$9)+(W129/12*4*$E129*$G129*$I129*$K129)+(W129/12*3*$F129*$G129*$I129*$K129)</f>
        <v>0</v>
      </c>
      <c r="Y129" s="39">
        <v>0</v>
      </c>
      <c r="Z129" s="39">
        <f>(Y129/12*5*$D129*$G129*$H129*$K129*Z$9)+(Y129/12*4*$E129*$G129*$I129*$K129)+(Y129/12*3*$F129*$G129*$I129*$K129)</f>
        <v>0</v>
      </c>
      <c r="AA129" s="39"/>
      <c r="AB129" s="39">
        <f>(AA129/12*5*$D129*$G129*$H129*$K129*AB$9)+(AA129/12*4*$E129*$G129*$I129*$K129)+(AA129/12*3*$F129*$G129*$I129*$K129)</f>
        <v>0</v>
      </c>
      <c r="AC129" s="39">
        <v>0</v>
      </c>
      <c r="AD129" s="39">
        <f>(AC129/12*5*$D129*$G129*$H129*$K129*AD$9)+(AC129/12*4*$E129*$G129*$I129*$K129)+(AC129/12*3*$F129*$G129*$I129*$K129)</f>
        <v>0</v>
      </c>
      <c r="AE129" s="39">
        <v>0</v>
      </c>
      <c r="AF129" s="39">
        <f>(AE129/12*5*$D129*$G129*$H129*$K129*AF$9)+(AE129/12*4*$E129*$G129*$I129*$K129)+(AE129/12*3*$F129*$G129*$I129*$K129)</f>
        <v>0</v>
      </c>
      <c r="AG129" s="39">
        <v>0</v>
      </c>
      <c r="AH129" s="39">
        <f>(AG129/12*5*$D129*$G129*$H129*$K129*AH$9)+(AG129/12*4*$E129*$G129*$I129*$K129)+(AG129/12*3*$F129*$G129*$I129*$K129)</f>
        <v>0</v>
      </c>
      <c r="AI129" s="39">
        <v>0</v>
      </c>
      <c r="AJ129" s="39">
        <f>(AI129/12*5*$D129*$G129*$H129*$K129*AJ$9)+(AI129/12*4*$E129*$G129*$I129*$K129)+(AI129/12*3*$F129*$G129*$I129*$K129)</f>
        <v>0</v>
      </c>
      <c r="AK129" s="39"/>
      <c r="AL129" s="39">
        <f>(AK129/12*5*$D129*$G129*$H129*$K129*AL$9)+(AK129/12*4*$E129*$G129*$I129*$K129)+(AK129/12*3*$F129*$G129*$I129*$K129)</f>
        <v>0</v>
      </c>
      <c r="AM129" s="42">
        <v>0</v>
      </c>
      <c r="AN129" s="39">
        <f>(AM129/12*5*$D129*$G129*$H129*$K129*AN$9)+(AM129/12*4*$E129*$G129*$I129*$K129)+(AM129/12*3*$F129*$G129*$I129*$K129)</f>
        <v>0</v>
      </c>
      <c r="AO129" s="43">
        <v>0</v>
      </c>
      <c r="AP129" s="39">
        <f>(AO129/12*5*$D129*$G129*$H129*$L129*AP$9)+(AO129/12*4*$E129*$G129*$I129*$L129)+(AO129/12*3*$F129*$G129*$I129*$L129)</f>
        <v>0</v>
      </c>
      <c r="AQ129" s="39">
        <v>0</v>
      </c>
      <c r="AR129" s="39">
        <f>(AQ129/12*5*$D129*$G129*$H129*$L129*AR$9)+(AQ129/12*4*$E129*$G129*$I129*$L129)+(AQ129/12*3*$F129*$G129*$I129*$L129)</f>
        <v>0</v>
      </c>
      <c r="AS129" s="39">
        <v>32</v>
      </c>
      <c r="AT129" s="39">
        <f>(AS129/12*5*$D129*$G129*$H129*$L129*AT$9)+(AS129/12*4*$E129*$G129*$I129*$L129)+(AS129/12*3*$F129*$G129*$I129*$L129)</f>
        <v>2100367.3716479996</v>
      </c>
      <c r="AU129" s="39">
        <v>0</v>
      </c>
      <c r="AV129" s="39">
        <f>(AU129/12*5*$D129*$G129*$H129*$L129*AV$9)+(AU129/12*4*$E129*$G129*$I129*$L129)+(AU129/12*3*$F129*$G129*$I129*$L129)</f>
        <v>0</v>
      </c>
      <c r="AW129" s="39"/>
      <c r="AX129" s="39">
        <f>(AW129/12*5*$D129*$G129*$H129*$K129*AX$9)+(AW129/12*4*$E129*$G129*$I129*$K129)+(AW129/12*3*$F129*$G129*$I129*$K129)</f>
        <v>0</v>
      </c>
      <c r="AY129" s="39"/>
      <c r="AZ129" s="39">
        <f>(AY129/12*5*$D129*$G129*$H129*$K129*AZ$9)+(AY129/12*4*$E129*$G129*$I129*$K129)+(AY129/12*3*$F129*$G129*$I129*$K129)</f>
        <v>0</v>
      </c>
      <c r="BA129" s="39">
        <v>0</v>
      </c>
      <c r="BB129" s="39">
        <f>(BA129/12*5*$D129*$G129*$H129*$L129*BB$9)+(BA129/12*4*$E129*$G129*$I129*$L129)+(BA129/12*3*$F129*$G129*$I129*$L129)</f>
        <v>0</v>
      </c>
      <c r="BC129" s="39">
        <v>0</v>
      </c>
      <c r="BD129" s="39">
        <f>(BC129/12*5*$D129*$G129*$H129*$K129*BD$9)+(BC129/12*4*$E129*$G129*$I129*$K129)+(BC129/12*3*$F129*$G129*$I129*$K129)</f>
        <v>0</v>
      </c>
      <c r="BE129" s="39">
        <v>0</v>
      </c>
      <c r="BF129" s="39">
        <f>(BE129/12*5*$D129*$G129*$H129*$K129*BF$9)+(BE129/12*4*$E129*$G129*$I129*$K129)+(BE129/12*3*$F129*$G129*$I129*$K129)</f>
        <v>0</v>
      </c>
      <c r="BG129" s="39">
        <v>0</v>
      </c>
      <c r="BH129" s="39">
        <f>(BG129/12*5*$D129*$G129*$H129*$K129*BH$9)+(BG129/12*4*$E129*$G129*$I129*$K129)+(BG129/12*3*$F129*$G129*$I129*$K129)</f>
        <v>0</v>
      </c>
      <c r="BI129" s="39">
        <v>0</v>
      </c>
      <c r="BJ129" s="39">
        <f>(BI129/12*5*$D129*$G129*$H129*$L129*BJ$9)+(BI129/12*4*$E129*$G129*$I129*$L129)+(BI129/12*3*$F129*$G129*$I129*$L129)</f>
        <v>0</v>
      </c>
      <c r="BK129" s="39">
        <v>0</v>
      </c>
      <c r="BL129" s="39">
        <f>(BK129/12*5*$D129*$G129*$H129*$K129*BL$9)+(BK129/12*4*$E129*$G129*$I129*$K129)+(BK129/12*3*$F129*$G129*$I129*$K129)</f>
        <v>0</v>
      </c>
      <c r="BM129" s="39">
        <v>0</v>
      </c>
      <c r="BN129" s="39">
        <f>(BM129/12*5*$D129*$G129*$H129*$K129*BN$9)+(BM129/12*4*$E129*$G129*$I129*$K129)+(BM129/12*3*$F129*$G129*$I129*$K129)</f>
        <v>0</v>
      </c>
      <c r="BO129" s="49">
        <v>0</v>
      </c>
      <c r="BP129" s="39">
        <f>(BO129/12*5*$D129*$G129*$H129*$L129*BP$9)+(BO129/12*4*$E129*$G129*$I129*$L129)+(BO129/12*3*$F129*$G129*$I129*$L129)</f>
        <v>0</v>
      </c>
      <c r="BQ129" s="39">
        <v>0</v>
      </c>
      <c r="BR129" s="39">
        <f>(BQ129/12*5*$D129*$G129*$H129*$L129*BR$9)+(BQ129/12*4*$E129*$G129*$I129*$L129)+(BQ129/12*3*$F129*$G129*$I129*$L129)</f>
        <v>0</v>
      </c>
      <c r="BS129" s="39">
        <v>0</v>
      </c>
      <c r="BT129" s="39">
        <f>(BS129/12*5*$D129*$G129*$H129*$K129*BT$9)+(BS129/12*4*$E129*$G129*$I129*$K129)+(BS129/12*3*$F129*$G129*$I129*$K129)</f>
        <v>0</v>
      </c>
      <c r="BU129" s="39">
        <v>0</v>
      </c>
      <c r="BV129" s="39">
        <f>(BU129/12*5*$D129*$G129*$H129*$K129*BV$9)+(BU129/12*4*$E129*$G129*$I129*$K129)+(BU129/12*3*$F129*$G129*$I129*$K129)</f>
        <v>0</v>
      </c>
      <c r="BW129" s="39">
        <v>0</v>
      </c>
      <c r="BX129" s="39">
        <f>(BW129/12*5*$D129*$G129*$H129*$L129*BX$9)+(BW129/12*4*$E129*$G129*$I129*$L129)+(BW129/12*3*$F129*$G129*$I129*$L129)</f>
        <v>0</v>
      </c>
      <c r="BY129" s="39"/>
      <c r="BZ129" s="39">
        <f>(BY129/12*5*$D129*$G129*$H129*$L129*BZ$9)+(BY129/12*4*$E129*$G129*$I129*$L129)+(BY129/12*3*$F129*$G129*$I129*$L129)</f>
        <v>0</v>
      </c>
      <c r="CA129" s="39">
        <v>0</v>
      </c>
      <c r="CB129" s="39">
        <f>(CA129/12*5*$D129*$G129*$H129*$K129*CB$9)+(CA129/12*4*$E129*$G129*$I129*$K129)+(CA129/12*3*$F129*$G129*$I129*$K129)</f>
        <v>0</v>
      </c>
      <c r="CC129" s="39">
        <v>0</v>
      </c>
      <c r="CD129" s="39">
        <f>(CC129/12*5*$D129*$G129*$H129*$L129*CD$9)+(CC129/12*4*$E129*$G129*$I129*$L129)+(CC129/12*3*$F129*$G129*$I129*$L129)</f>
        <v>0</v>
      </c>
      <c r="CE129" s="39">
        <v>0</v>
      </c>
      <c r="CF129" s="39">
        <f>(CE129/12*5*$D129*$G129*$H129*$K129*CF$9)+(CE129/12*4*$E129*$G129*$I129*$K129)+(CE129/12*3*$F129*$G129*$I129*$K129)</f>
        <v>0</v>
      </c>
      <c r="CG129" s="39"/>
      <c r="CH129" s="39">
        <f>(CG129/12*5*$D129*$G129*$H129*$K129*CH$9)+(CG129/12*4*$E129*$G129*$I129*$K129)+(CG129/12*3*$F129*$G129*$I129*$K129)</f>
        <v>0</v>
      </c>
      <c r="CI129" s="39"/>
      <c r="CJ129" s="39">
        <f>(CI129/12*5*$D129*$G129*$H129*$K129*CJ$9)+(CI129/12*4*$E129*$G129*$I129*$K129)+(CI129/12*3*$F129*$G129*$I129*$K129)</f>
        <v>0</v>
      </c>
      <c r="CK129" s="39"/>
      <c r="CL129" s="39">
        <f>(CK129/12*5*$D129*$G129*$H129*$K129*CL$9)+(CK129/12*4*$E129*$G129*$I129*$K129)+(CK129/12*3*$F129*$G129*$I129*$K129)</f>
        <v>0</v>
      </c>
      <c r="CM129" s="39"/>
      <c r="CN129" s="39">
        <f>(CM129/12*5*$D129*$G129*$H129*$L129*CN$9)+(CM129/12*4*$E129*$G129*$I129*$L129)+(CM129/12*3*$F129*$G129*$I129*$L129)</f>
        <v>0</v>
      </c>
      <c r="CO129" s="39"/>
      <c r="CP129" s="39">
        <f>(CO129/12*5*$D129*$G129*$H129*$L129*CP$9)+(CO129/12*4*$E129*$G129*$I129*$L129)+(CO129/12*3*$F129*$G129*$I129*$L129)</f>
        <v>0</v>
      </c>
      <c r="CQ129" s="44"/>
      <c r="CR129" s="39">
        <f>(CQ129/12*5*$D129*$G129*$H129*$K129*CR$9)+(CQ129/12*4*$E129*$G129*$I129*$K129)+(CQ129/12*3*$F129*$G129*$I129*$K129)</f>
        <v>0</v>
      </c>
      <c r="CS129" s="39"/>
      <c r="CT129" s="39">
        <f>(CS129/12*5*$D129*$G129*$H129*$L129*CT$9)+(CS129/12*4*$E129*$G129*$I129*$L129)+(CS129/12*3*$F129*$G129*$I129*$L129)</f>
        <v>0</v>
      </c>
      <c r="CU129" s="39"/>
      <c r="CV129" s="39">
        <f>(CU129/12*5*$D129*$G129*$H129*$L129*CV$9)+(CU129/12*4*$E129*$G129*$I129*$L129)+(CU129/12*3*$F129*$G129*$I129*$L129)</f>
        <v>0</v>
      </c>
      <c r="CW129" s="39"/>
      <c r="CX129" s="39">
        <f>(CW129/12*5*$D129*$G129*$H129*$L129*CX$9)+(CW129/12*4*$E129*$G129*$I129*$L129)+(CW129/12*3*$F129*$G129*$I129*$L129)</f>
        <v>0</v>
      </c>
      <c r="CY129" s="39"/>
      <c r="CZ129" s="39">
        <f>(CY129/12*5*$D129*$G129*$H129*$L129*CZ$9)+(CY129/12*4*$E129*$G129*$I129*$L129)+(CY129/12*3*$F129*$G129*$I129*$L129)</f>
        <v>0</v>
      </c>
      <c r="DA129" s="39"/>
      <c r="DB129" s="39">
        <f>(DA129/12*5*$D129*$G129*$H129*$L129*DB$9)+(DA129/12*4*$E129*$G129*$I129*$L129)+(DA129/12*3*$F129*$G129*$I129*$L129)</f>
        <v>0</v>
      </c>
      <c r="DC129" s="39"/>
      <c r="DD129" s="39">
        <f>(DC129/12*5*$D129*$G129*$H129*$K129*DD$9)+(DC129/12*4*$E129*$G129*$I129*$K129)+(DC129/12*3*$F129*$G129*$I129*$K129)</f>
        <v>0</v>
      </c>
      <c r="DE129" s="39"/>
      <c r="DF129" s="39">
        <f>(DE129/12*5*$D129*$G129*$H129*$K129*DF$9)+(DE129/12*4*$E129*$G129*$I129*$K129)+(DE129/12*3*$F129*$G129*$I129*$K129)</f>
        <v>0</v>
      </c>
      <c r="DG129" s="39"/>
      <c r="DH129" s="39">
        <f>(DG129/12*5*$D129*$G129*$H129*$L129*DH$9)+(DG129/12*4*$E129*$G129*$I129*$L129)+(DG129/12*3*$F129*$G129*$I129*$L129)</f>
        <v>0</v>
      </c>
      <c r="DI129" s="39"/>
      <c r="DJ129" s="39">
        <f>(DI129/12*5*$D129*$G129*$H129*$L129*DJ$9)+(DI129/12*4*$E129*$G129*$I129*$L129)+(DI129/12*3*$F129*$G129*$I129*$L129)</f>
        <v>0</v>
      </c>
      <c r="DK129" s="39"/>
      <c r="DL129" s="39">
        <f>(DK129/12*5*$D129*$G129*$H129*$M129*DL$9)+(DK129/12*4*$E129*$G129*$I129*$M129)+(DK129/12*3*$F129*$G129*$I129*$M129)</f>
        <v>0</v>
      </c>
      <c r="DM129" s="39"/>
      <c r="DN129" s="39">
        <f>(DM129/12*5*$D129*$G129*$H129*$N129*DN$9)+(DM129/12*4*$E129*$G129*$I129*$N129)+(DM129/12*3*$F129*$G129*$I129*$N129)</f>
        <v>0</v>
      </c>
      <c r="DO129" s="39"/>
      <c r="DP129" s="39">
        <f>(DO129/12*5*$D129*$G129*$H129*$L129*DP$9)+(DO129/12*7*$D129*$G129*$I129*$L129*DP$9)</f>
        <v>0</v>
      </c>
      <c r="DQ129" s="39">
        <f t="shared" si="845"/>
        <v>200</v>
      </c>
      <c r="DR129" s="39">
        <f t="shared" si="846"/>
        <v>11264926.816248</v>
      </c>
    </row>
    <row r="130" spans="1:122" ht="30" customHeight="1" x14ac:dyDescent="0.25">
      <c r="A130" s="46"/>
      <c r="B130" s="47">
        <v>103</v>
      </c>
      <c r="C130" s="33" t="s">
        <v>261</v>
      </c>
      <c r="D130" s="34">
        <f t="shared" si="568"/>
        <v>19063</v>
      </c>
      <c r="E130" s="35">
        <v>18530</v>
      </c>
      <c r="F130" s="35">
        <v>18715</v>
      </c>
      <c r="G130" s="48">
        <v>2.42</v>
      </c>
      <c r="H130" s="37">
        <v>1</v>
      </c>
      <c r="I130" s="37">
        <v>1</v>
      </c>
      <c r="J130" s="38"/>
      <c r="K130" s="34">
        <v>1.4</v>
      </c>
      <c r="L130" s="34">
        <v>1.68</v>
      </c>
      <c r="M130" s="34">
        <v>2.23</v>
      </c>
      <c r="N130" s="34">
        <v>2.57</v>
      </c>
      <c r="O130" s="39">
        <v>1</v>
      </c>
      <c r="P130" s="39">
        <f t="shared" ref="P130:P131" si="900">(O130/12*5*$D130*$G130*$H130*$K130*P$9)+(O130/12*4*$E130*$G130*$I130*$K130*P$10)+(O130/12*3*$F130*$G130*$I130*$K130*P$10)</f>
        <v>67635.674516666651</v>
      </c>
      <c r="Q130" s="39">
        <v>12</v>
      </c>
      <c r="R130" s="39">
        <f t="shared" ref="R130:R131" si="901">(Q130/12*5*$D130*$G130*$H130*$K130*R$9)+(Q130/12*4*$E130*$G130*$I130*$K130*R$10)+(Q130/12*3*$F130*$G130*$I130*$K130*R$10)</f>
        <v>811628.09419999993</v>
      </c>
      <c r="S130" s="39">
        <v>0</v>
      </c>
      <c r="T130" s="39">
        <f t="shared" ref="T130:T131" si="902">(S130/12*5*$D130*$G130*$H130*$K130*T$9)+(S130/12*4*$E130*$G130*$I130*$K130*T$10)+(S130/12*3*$F130*$G130*$I130*$K130*T$10)</f>
        <v>0</v>
      </c>
      <c r="U130" s="39"/>
      <c r="V130" s="39">
        <f t="shared" ref="V130:V131" si="903">(U130/12*5*$D130*$G130*$H130*$K130*V$9)+(U130/12*4*$E130*$G130*$I130*$K130*V$10)+(U130/12*3*$F130*$G130*$I130*$K130*V$10)</f>
        <v>0</v>
      </c>
      <c r="W130" s="39">
        <v>0</v>
      </c>
      <c r="X130" s="39">
        <f t="shared" ref="X130:X131" si="904">(W130/12*5*$D130*$G130*$H130*$K130*X$9)+(W130/12*4*$E130*$G130*$I130*$K130*X$10)+(W130/12*3*$F130*$G130*$I130*$K130*X$10)</f>
        <v>0</v>
      </c>
      <c r="Y130" s="39">
        <v>0</v>
      </c>
      <c r="Z130" s="39">
        <f t="shared" ref="Z130:Z131" si="905">(Y130/12*5*$D130*$G130*$H130*$K130*Z$9)+(Y130/12*4*$E130*$G130*$I130*$K130*Z$10)+(Y130/12*3*$F130*$G130*$I130*$K130*Z$10)</f>
        <v>0</v>
      </c>
      <c r="AA130" s="39">
        <v>0</v>
      </c>
      <c r="AB130" s="39">
        <f t="shared" ref="AB130:AB131" si="906">(AA130/12*5*$D130*$G130*$H130*$K130*AB$9)+(AA130/12*4*$E130*$G130*$I130*$K130*AB$10)+(AA130/12*3*$F130*$G130*$I130*$K130*AB$10)</f>
        <v>0</v>
      </c>
      <c r="AC130" s="39">
        <v>0</v>
      </c>
      <c r="AD130" s="39">
        <f t="shared" ref="AD130:AD131" si="907">(AC130/12*5*$D130*$G130*$H130*$K130*AD$9)+(AC130/12*4*$E130*$G130*$I130*$K130*AD$10)+(AC130/12*3*$F130*$G130*$I130*$K130*AD$10)</f>
        <v>0</v>
      </c>
      <c r="AE130" s="39">
        <v>0</v>
      </c>
      <c r="AF130" s="39">
        <f t="shared" ref="AF130:AF131" si="908">(AE130/12*5*$D130*$G130*$H130*$K130*AF$9)+(AE130/12*4*$E130*$G130*$I130*$K130*AF$10)+(AE130/12*3*$F130*$G130*$I130*$K130*AF$10)</f>
        <v>0</v>
      </c>
      <c r="AG130" s="39">
        <v>0</v>
      </c>
      <c r="AH130" s="39">
        <f t="shared" ref="AH130:AH131" si="909">(AG130/12*5*$D130*$G130*$H130*$K130*AH$9)+(AG130/12*4*$E130*$G130*$I130*$K130*AH$10)+(AG130/12*3*$F130*$G130*$I130*$K130*AH$10)</f>
        <v>0</v>
      </c>
      <c r="AI130" s="39">
        <v>0</v>
      </c>
      <c r="AJ130" s="39">
        <f t="shared" ref="AJ130:AJ131" si="910">(AI130/12*5*$D130*$G130*$H130*$K130*AJ$9)+(AI130/12*4*$E130*$G130*$I130*$K130*AJ$10)+(AI130/12*3*$F130*$G130*$I130*$K130*AJ$10)</f>
        <v>0</v>
      </c>
      <c r="AK130" s="39"/>
      <c r="AL130" s="39">
        <f t="shared" ref="AL130:AL131" si="911">(AK130/12*5*$D130*$G130*$H130*$K130*AL$9)+(AK130/12*4*$E130*$G130*$I130*$K130*AL$10)+(AK130/12*3*$F130*$G130*$I130*$K130*AL$10)</f>
        <v>0</v>
      </c>
      <c r="AM130" s="42">
        <v>0</v>
      </c>
      <c r="AN130" s="39">
        <f t="shared" ref="AN130:AN131" si="912">(AM130/12*5*$D130*$G130*$H130*$K130*AN$9)+(AM130/12*4*$E130*$G130*$I130*$K130*AN$10)+(AM130/12*3*$F130*$G130*$I130*$K130*AN$10)</f>
        <v>0</v>
      </c>
      <c r="AO130" s="43">
        <v>0</v>
      </c>
      <c r="AP130" s="39">
        <f t="shared" ref="AP130:AP131" si="913">(AO130/12*5*$D130*$G130*$H130*$L130*AP$9)+(AO130/12*4*$E130*$G130*$I130*$L130*AP$10)+(AO130/12*3*$F130*$G130*$I130*$L130*AP$10)</f>
        <v>0</v>
      </c>
      <c r="AQ130" s="39">
        <v>0</v>
      </c>
      <c r="AR130" s="39">
        <f t="shared" ref="AR130:AR131" si="914">(AQ130/12*5*$D130*$G130*$H130*$L130*AR$9)+(AQ130/12*4*$E130*$G130*$I130*$L130*AR$10)+(AQ130/12*3*$F130*$G130*$I130*$L130*AR$10)</f>
        <v>0</v>
      </c>
      <c r="AS130" s="39">
        <v>3</v>
      </c>
      <c r="AT130" s="39">
        <f t="shared" ref="AT130:AT131" si="915">(AS130/12*5*$D130*$G130*$H130*$L130*AT$9)+(AS130/12*4*$E130*$G130*$I130*$L130*AT$10)+(AS130/12*3*$F130*$G130*$I130*$L130*AT$11)</f>
        <v>234536.80034400002</v>
      </c>
      <c r="AU130" s="39">
        <v>0</v>
      </c>
      <c r="AV130" s="39">
        <f t="shared" ref="AV130:AV131" si="916">(AU130/12*5*$D130*$G130*$H130*$L130*AV$9)+(AU130/12*4*$E130*$G130*$I130*$L130*AV$10)+(AU130/12*3*$F130*$G130*$I130*$L130*AV$10)</f>
        <v>0</v>
      </c>
      <c r="AW130" s="39"/>
      <c r="AX130" s="39">
        <f t="shared" ref="AX130:AX131" si="917">(AW130/12*5*$D130*$G130*$H130*$K130*AX$9)+(AW130/12*4*$E130*$G130*$I130*$K130*AX$10)+(AW130/12*3*$F130*$G130*$I130*$K130*AX$10)</f>
        <v>0</v>
      </c>
      <c r="AY130" s="39"/>
      <c r="AZ130" s="39">
        <f t="shared" ref="AZ130:AZ131" si="918">(AY130/12*5*$D130*$G130*$H130*$K130*AZ$9)+(AY130/12*4*$E130*$G130*$I130*$K130*AZ$10)+(AY130/12*3*$F130*$G130*$I130*$K130*AZ$10)</f>
        <v>0</v>
      </c>
      <c r="BA130" s="39">
        <v>0</v>
      </c>
      <c r="BB130" s="39">
        <f t="shared" ref="BB130:BB131" si="919">(BA130/12*5*$D130*$G130*$H130*$L130*BB$9)+(BA130/12*4*$E130*$G130*$I130*$L130*BB$10)+(BA130/12*3*$F130*$G130*$I130*$L130*BB$10)</f>
        <v>0</v>
      </c>
      <c r="BC130" s="39">
        <v>0</v>
      </c>
      <c r="BD130" s="39">
        <f t="shared" ref="BD130:BD131" si="920">(BC130/12*5*$D130*$G130*$H130*$K130*BD$9)+(BC130/12*4*$E130*$G130*$I130*$K130*BD$10)+(BC130/12*3*$F130*$G130*$I130*$K130*BD$10)</f>
        <v>0</v>
      </c>
      <c r="BE130" s="39">
        <v>0</v>
      </c>
      <c r="BF130" s="39">
        <f t="shared" ref="BF130:BF131" si="921">(BE130/12*5*$D130*$G130*$H130*$K130*BF$9)+(BE130/12*4*$E130*$G130*$I130*$K130*BF$10)+(BE130/12*3*$F130*$G130*$I130*$K130*BF$10)</f>
        <v>0</v>
      </c>
      <c r="BG130" s="39">
        <v>0</v>
      </c>
      <c r="BH130" s="39">
        <f t="shared" ref="BH130:BH131" si="922">(BG130/12*5*$D130*$G130*$H130*$K130*BH$9)+(BG130/12*4*$E130*$G130*$I130*$K130*BH$10)+(BG130/12*3*$F130*$G130*$I130*$K130*BH$10)</f>
        <v>0</v>
      </c>
      <c r="BI130" s="39">
        <v>0</v>
      </c>
      <c r="BJ130" s="39">
        <f t="shared" ref="BJ130:BJ131" si="923">(BI130/12*5*$D130*$G130*$H130*$L130*BJ$9)+(BI130/12*4*$E130*$G130*$I130*$L130*BJ$10)+(BI130/12*3*$F130*$G130*$I130*$L130*BJ$10)</f>
        <v>0</v>
      </c>
      <c r="BK130" s="39">
        <v>0</v>
      </c>
      <c r="BL130" s="39">
        <f t="shared" ref="BL130:BL131" si="924">(BK130/12*5*$D130*$G130*$H130*$K130*BL$9)+(BK130/12*4*$E130*$G130*$I130*$K130*BL$10)+(BK130/12*3*$F130*$G130*$I130*$K130*BL$10)</f>
        <v>0</v>
      </c>
      <c r="BM130" s="39">
        <v>0</v>
      </c>
      <c r="BN130" s="39">
        <f t="shared" ref="BN130:BN131" si="925">(BM130/12*5*$D130*$G130*$H130*$K130*BN$9)+(BM130/12*4*$E130*$G130*$I130*$K130*BN$10)+(BM130/12*3*$F130*$G130*$I130*$K130*BN$10)</f>
        <v>0</v>
      </c>
      <c r="BO130" s="49">
        <v>0</v>
      </c>
      <c r="BP130" s="39">
        <f t="shared" ref="BP130:BP131" si="926">(BO130/12*5*$D130*$G130*$H130*$L130*BP$9)+(BO130/12*4*$E130*$G130*$I130*$L130*BP$10)+(BO130/12*3*$F130*$G130*$I130*$L130*BP$10)</f>
        <v>0</v>
      </c>
      <c r="BQ130" s="39">
        <v>0</v>
      </c>
      <c r="BR130" s="39">
        <f t="shared" ref="BR130:BR131" si="927">(BQ130/12*5*$D130*$G130*$H130*$L130*BR$9)+(BQ130/12*4*$E130*$G130*$I130*$L130*BR$10)+(BQ130/12*3*$F130*$G130*$I130*$L130*BR$10)</f>
        <v>0</v>
      </c>
      <c r="BS130" s="39">
        <v>0</v>
      </c>
      <c r="BT130" s="39">
        <f t="shared" ref="BT130:BT131" si="928">(BS130/12*5*$D130*$G130*$H130*$K130*BT$9)+(BS130/12*4*$E130*$G130*$I130*$K130*BT$10)+(BS130/12*3*$F130*$G130*$I130*$K130*BT$10)</f>
        <v>0</v>
      </c>
      <c r="BU130" s="39">
        <v>0</v>
      </c>
      <c r="BV130" s="39">
        <f t="shared" ref="BV130:BV131" si="929">(BU130/12*5*$D130*$G130*$H130*$K130*BV$9)+(BU130/12*4*$E130*$G130*$I130*$K130*BV$10)+(BU130/12*3*$F130*$G130*$I130*$K130*BV$10)</f>
        <v>0</v>
      </c>
      <c r="BW130" s="39">
        <v>0</v>
      </c>
      <c r="BX130" s="39">
        <f t="shared" ref="BX130:BX131" si="930">(BW130/12*5*$D130*$G130*$H130*$L130*BX$9)+(BW130/12*4*$E130*$G130*$I130*$L130*BX$10)+(BW130/12*3*$F130*$G130*$I130*$L130*BX$10)</f>
        <v>0</v>
      </c>
      <c r="BY130" s="39"/>
      <c r="BZ130" s="39">
        <f t="shared" ref="BZ130:BZ131" si="931">(BY130/12*5*$D130*$G130*$H130*$L130*BZ$9)+(BY130/12*4*$E130*$G130*$I130*$L130*BZ$10)+(BY130/12*3*$F130*$G130*$I130*$L130*BZ$10)</f>
        <v>0</v>
      </c>
      <c r="CA130" s="39">
        <v>0</v>
      </c>
      <c r="CB130" s="39">
        <f t="shared" ref="CB130:CB131" si="932">(CA130/12*5*$D130*$G130*$H130*$K130*CB$9)+(CA130/12*4*$E130*$G130*$I130*$K130*CB$10)+(CA130/12*3*$F130*$G130*$I130*$K130*CB$10)</f>
        <v>0</v>
      </c>
      <c r="CC130" s="39">
        <v>0</v>
      </c>
      <c r="CD130" s="39">
        <f t="shared" ref="CD130:CD131" si="933">(CC130/12*5*$D130*$G130*$H130*$L130*CD$9)+(CC130/12*4*$E130*$G130*$I130*$L130*CD$10)+(CC130/12*3*$F130*$G130*$I130*$L130*CD$10)</f>
        <v>0</v>
      </c>
      <c r="CE130" s="39">
        <v>0</v>
      </c>
      <c r="CF130" s="39">
        <f t="shared" ref="CF130:CF131" si="934">(CE130/12*5*$D130*$G130*$H130*$K130*CF$9)+(CE130/12*4*$E130*$G130*$I130*$K130*CF$10)+(CE130/12*3*$F130*$G130*$I130*$K130*CF$10)</f>
        <v>0</v>
      </c>
      <c r="CG130" s="39"/>
      <c r="CH130" s="39">
        <f t="shared" ref="CH130:CH131" si="935">(CG130/12*5*$D130*$G130*$H130*$K130*CH$9)+(CG130/12*4*$E130*$G130*$I130*$K130*CH$10)+(CG130/12*3*$F130*$G130*$I130*$K130*CH$10)</f>
        <v>0</v>
      </c>
      <c r="CI130" s="39"/>
      <c r="CJ130" s="39">
        <f t="shared" ref="CJ130:CJ131" si="936">(CI130/12*5*$D130*$G130*$H130*$K130*CJ$9)+(CI130/12*4*$E130*$G130*$I130*$K130*CJ$10)+(CI130/12*3*$F130*$G130*$I130*$K130*CJ$10)</f>
        <v>0</v>
      </c>
      <c r="CK130" s="39"/>
      <c r="CL130" s="39">
        <f t="shared" ref="CL130:CL131" si="937">(CK130/12*5*$D130*$G130*$H130*$K130*CL$9)+(CK130/12*4*$E130*$G130*$I130*$K130*CL$10)+(CK130/12*3*$F130*$G130*$I130*$K130*CL$10)</f>
        <v>0</v>
      </c>
      <c r="CM130" s="39"/>
      <c r="CN130" s="39">
        <f t="shared" ref="CN130:CN131" si="938">(CM130/12*5*$D130*$G130*$H130*$L130*CN$9)+(CM130/12*4*$E130*$G130*$I130*$L130*CN$10)+(CM130/12*3*$F130*$G130*$I130*$L130*CN$10)</f>
        <v>0</v>
      </c>
      <c r="CO130" s="39"/>
      <c r="CP130" s="39">
        <f t="shared" ref="CP130:CP131" si="939">(CO130/12*5*$D130*$G130*$H130*$L130*CP$9)+(CO130/12*4*$E130*$G130*$I130*$L130*CP$10)+(CO130/12*3*$F130*$G130*$I130*$L130*CP$10)</f>
        <v>0</v>
      </c>
      <c r="CQ130" s="44"/>
      <c r="CR130" s="39">
        <f t="shared" ref="CR130:CR131" si="940">(CQ130/12*5*$D130*$G130*$H130*$K130*CR$9)+(CQ130/12*4*$E130*$G130*$I130*$K130*CR$10)+(CQ130/12*3*$F130*$G130*$I130*$K130*CR$10)</f>
        <v>0</v>
      </c>
      <c r="CS130" s="39"/>
      <c r="CT130" s="39">
        <f t="shared" ref="CT130:CT131" si="941">(CS130/12*5*$D130*$G130*$H130*$L130*CT$9)+(CS130/12*4*$E130*$G130*$I130*$L130*CT$10)+(CS130/12*3*$F130*$G130*$I130*$L130*CT$10)</f>
        <v>0</v>
      </c>
      <c r="CU130" s="39"/>
      <c r="CV130" s="39">
        <f t="shared" ref="CV130:CV131" si="942">(CU130/12*5*$D130*$G130*$H130*$L130*CV$9)+(CU130/12*4*$E130*$G130*$I130*$L130*CV$10)+(CU130/12*3*$F130*$G130*$I130*$L130*CV$10)</f>
        <v>0</v>
      </c>
      <c r="CW130" s="39"/>
      <c r="CX130" s="39">
        <f t="shared" ref="CX130:CX131" si="943">(CW130/12*5*$D130*$G130*$H130*$L130*CX$9)+(CW130/12*4*$E130*$G130*$I130*$L130*CX$10)+(CW130/12*3*$F130*$G130*$I130*$L130*CX$10)</f>
        <v>0</v>
      </c>
      <c r="CY130" s="39"/>
      <c r="CZ130" s="39">
        <f t="shared" ref="CZ130:CZ131" si="944">(CY130/12*5*$D130*$G130*$H130*$L130*CZ$9)+(CY130/12*4*$E130*$G130*$I130*$L130*CZ$10)+(CY130/12*3*$F130*$G130*$I130*$L130*CZ$10)</f>
        <v>0</v>
      </c>
      <c r="DA130" s="39"/>
      <c r="DB130" s="39">
        <f t="shared" ref="DB130:DB131" si="945">(DA130/12*5*$D130*$G130*$H130*$L130*DB$9)+(DA130/12*4*$E130*$G130*$I130*$L130*DB$10)+(DA130/12*3*$F130*$G130*$I130*$L130*DB$10)</f>
        <v>0</v>
      </c>
      <c r="DC130" s="39"/>
      <c r="DD130" s="39">
        <f t="shared" ref="DD130:DD131" si="946">(DC130/12*5*$D130*$G130*$H130*$K130*DD$9)+(DC130/12*4*$E130*$G130*$I130*$K130*DD$10)+(DC130/12*3*$F130*$G130*$I130*$K130*DD$10)</f>
        <v>0</v>
      </c>
      <c r="DE130" s="39"/>
      <c r="DF130" s="39">
        <f t="shared" ref="DF130:DF131" si="947">(DE130/12*5*$D130*$G130*$H130*$K130*DF$9)+(DE130/12*4*$E130*$G130*$I130*$K130*DF$10)+(DE130/12*3*$F130*$G130*$I130*$K130*DF$10)</f>
        <v>0</v>
      </c>
      <c r="DG130" s="39"/>
      <c r="DH130" s="39">
        <f t="shared" ref="DH130:DH131" si="948">(DG130/12*5*$D130*$G130*$H130*$L130*DH$9)+(DG130/12*4*$E130*$G130*$I130*$L130*DH$10)+(DG130/12*3*$F130*$G130*$I130*$L130*DH$10)</f>
        <v>0</v>
      </c>
      <c r="DI130" s="39"/>
      <c r="DJ130" s="39">
        <f t="shared" ref="DJ130:DJ131" si="949">(DI130/12*5*$D130*$G130*$H130*$L130*DJ$9)+(DI130/12*4*$E130*$G130*$I130*$L130*DJ$10)+(DI130/12*3*$F130*$G130*$I130*$L130*DJ$10)</f>
        <v>0</v>
      </c>
      <c r="DK130" s="39"/>
      <c r="DL130" s="39">
        <f t="shared" ref="DL130:DL131" si="950">(DK130/12*5*$D130*$G130*$H130*$M130*DL$9)+(DK130/12*4*$E130*$G130*$I130*$M130*DL$10)+(DK130/12*3*$F130*$G130*$I130*$M130*DL$10)</f>
        <v>0</v>
      </c>
      <c r="DM130" s="39"/>
      <c r="DN130" s="39">
        <f t="shared" si="790"/>
        <v>0</v>
      </c>
      <c r="DO130" s="39"/>
      <c r="DP130" s="39">
        <f t="shared" si="565"/>
        <v>0</v>
      </c>
      <c r="DQ130" s="39">
        <f t="shared" si="845"/>
        <v>16</v>
      </c>
      <c r="DR130" s="39">
        <f t="shared" si="846"/>
        <v>1113800.5690606667</v>
      </c>
    </row>
    <row r="131" spans="1:122" ht="30" customHeight="1" x14ac:dyDescent="0.25">
      <c r="A131" s="46"/>
      <c r="B131" s="47">
        <v>104</v>
      </c>
      <c r="C131" s="33" t="s">
        <v>262</v>
      </c>
      <c r="D131" s="34">
        <f t="shared" si="568"/>
        <v>19063</v>
      </c>
      <c r="E131" s="35">
        <v>18530</v>
      </c>
      <c r="F131" s="35">
        <v>18715</v>
      </c>
      <c r="G131" s="34">
        <v>1.02</v>
      </c>
      <c r="H131" s="37">
        <v>1</v>
      </c>
      <c r="I131" s="37">
        <v>1</v>
      </c>
      <c r="J131" s="38"/>
      <c r="K131" s="34">
        <v>1.4</v>
      </c>
      <c r="L131" s="34">
        <v>1.68</v>
      </c>
      <c r="M131" s="34">
        <v>2.23</v>
      </c>
      <c r="N131" s="34">
        <v>2.57</v>
      </c>
      <c r="O131" s="39">
        <v>4</v>
      </c>
      <c r="P131" s="39">
        <f t="shared" si="900"/>
        <v>114030.39339999999</v>
      </c>
      <c r="Q131" s="39">
        <v>67</v>
      </c>
      <c r="R131" s="39">
        <f t="shared" si="901"/>
        <v>1910009.0894500001</v>
      </c>
      <c r="S131" s="39">
        <v>0</v>
      </c>
      <c r="T131" s="39">
        <f t="shared" si="902"/>
        <v>0</v>
      </c>
      <c r="U131" s="39"/>
      <c r="V131" s="39">
        <f t="shared" si="903"/>
        <v>0</v>
      </c>
      <c r="W131" s="39">
        <v>0</v>
      </c>
      <c r="X131" s="39">
        <f t="shared" si="904"/>
        <v>0</v>
      </c>
      <c r="Y131" s="39">
        <v>0</v>
      </c>
      <c r="Z131" s="39">
        <f t="shared" si="905"/>
        <v>0</v>
      </c>
      <c r="AA131" s="39">
        <v>0</v>
      </c>
      <c r="AB131" s="39">
        <f t="shared" si="906"/>
        <v>0</v>
      </c>
      <c r="AC131" s="39">
        <v>0</v>
      </c>
      <c r="AD131" s="39">
        <f t="shared" si="907"/>
        <v>0</v>
      </c>
      <c r="AE131" s="39">
        <v>0</v>
      </c>
      <c r="AF131" s="39">
        <f t="shared" si="908"/>
        <v>0</v>
      </c>
      <c r="AG131" s="39">
        <v>0</v>
      </c>
      <c r="AH131" s="39">
        <f t="shared" si="909"/>
        <v>0</v>
      </c>
      <c r="AI131" s="39">
        <v>1</v>
      </c>
      <c r="AJ131" s="39">
        <f t="shared" si="910"/>
        <v>24273.042849999998</v>
      </c>
      <c r="AK131" s="39"/>
      <c r="AL131" s="39">
        <f t="shared" si="911"/>
        <v>0</v>
      </c>
      <c r="AM131" s="42">
        <v>0</v>
      </c>
      <c r="AN131" s="39">
        <f t="shared" si="912"/>
        <v>0</v>
      </c>
      <c r="AO131" s="43">
        <v>4</v>
      </c>
      <c r="AP131" s="39">
        <f t="shared" si="913"/>
        <v>131805.80515199999</v>
      </c>
      <c r="AQ131" s="39"/>
      <c r="AR131" s="39">
        <f t="shared" si="914"/>
        <v>0</v>
      </c>
      <c r="AS131" s="39">
        <v>18</v>
      </c>
      <c r="AT131" s="39">
        <f t="shared" si="915"/>
        <v>593126.12318400003</v>
      </c>
      <c r="AU131" s="39">
        <v>0</v>
      </c>
      <c r="AV131" s="39">
        <f t="shared" si="916"/>
        <v>0</v>
      </c>
      <c r="AW131" s="39"/>
      <c r="AX131" s="39">
        <f t="shared" si="917"/>
        <v>0</v>
      </c>
      <c r="AY131" s="39"/>
      <c r="AZ131" s="39">
        <f t="shared" si="918"/>
        <v>0</v>
      </c>
      <c r="BA131" s="39">
        <v>0</v>
      </c>
      <c r="BB131" s="39">
        <f t="shared" si="919"/>
        <v>0</v>
      </c>
      <c r="BC131" s="39">
        <v>0</v>
      </c>
      <c r="BD131" s="39">
        <f t="shared" si="920"/>
        <v>0</v>
      </c>
      <c r="BE131" s="39">
        <v>0</v>
      </c>
      <c r="BF131" s="39">
        <f t="shared" si="921"/>
        <v>0</v>
      </c>
      <c r="BG131" s="39">
        <v>0</v>
      </c>
      <c r="BH131" s="39">
        <f t="shared" si="922"/>
        <v>0</v>
      </c>
      <c r="BI131" s="39">
        <v>0</v>
      </c>
      <c r="BJ131" s="39">
        <f t="shared" si="923"/>
        <v>0</v>
      </c>
      <c r="BK131" s="39">
        <v>0</v>
      </c>
      <c r="BL131" s="39">
        <f t="shared" si="924"/>
        <v>0</v>
      </c>
      <c r="BM131" s="39">
        <v>0</v>
      </c>
      <c r="BN131" s="39">
        <f t="shared" si="925"/>
        <v>0</v>
      </c>
      <c r="BO131" s="49">
        <v>0</v>
      </c>
      <c r="BP131" s="39">
        <f t="shared" si="926"/>
        <v>0</v>
      </c>
      <c r="BQ131" s="39">
        <v>0</v>
      </c>
      <c r="BR131" s="39">
        <f t="shared" si="927"/>
        <v>0</v>
      </c>
      <c r="BS131" s="39">
        <v>0</v>
      </c>
      <c r="BT131" s="39">
        <f t="shared" si="928"/>
        <v>0</v>
      </c>
      <c r="BU131" s="39">
        <v>0</v>
      </c>
      <c r="BV131" s="39">
        <f t="shared" si="929"/>
        <v>0</v>
      </c>
      <c r="BW131" s="39">
        <v>0</v>
      </c>
      <c r="BX131" s="39">
        <f t="shared" si="930"/>
        <v>0</v>
      </c>
      <c r="BY131" s="39"/>
      <c r="BZ131" s="39">
        <f t="shared" si="931"/>
        <v>0</v>
      </c>
      <c r="CA131" s="39">
        <v>0</v>
      </c>
      <c r="CB131" s="39">
        <f t="shared" si="932"/>
        <v>0</v>
      </c>
      <c r="CC131" s="39">
        <v>3</v>
      </c>
      <c r="CD131" s="39">
        <f t="shared" si="933"/>
        <v>87941.009519999992</v>
      </c>
      <c r="CE131" s="39">
        <v>0</v>
      </c>
      <c r="CF131" s="39">
        <f t="shared" si="934"/>
        <v>0</v>
      </c>
      <c r="CG131" s="39"/>
      <c r="CH131" s="39">
        <f t="shared" si="935"/>
        <v>0</v>
      </c>
      <c r="CI131" s="39"/>
      <c r="CJ131" s="39">
        <f t="shared" si="936"/>
        <v>0</v>
      </c>
      <c r="CK131" s="39"/>
      <c r="CL131" s="39">
        <f t="shared" si="937"/>
        <v>0</v>
      </c>
      <c r="CM131" s="39">
        <v>3</v>
      </c>
      <c r="CN131" s="39">
        <f t="shared" si="938"/>
        <v>97996.861998000008</v>
      </c>
      <c r="CO131" s="39"/>
      <c r="CP131" s="39">
        <f t="shared" si="939"/>
        <v>0</v>
      </c>
      <c r="CQ131" s="44"/>
      <c r="CR131" s="39">
        <f t="shared" si="940"/>
        <v>0</v>
      </c>
      <c r="CS131" s="39"/>
      <c r="CT131" s="39">
        <f t="shared" si="941"/>
        <v>0</v>
      </c>
      <c r="CU131" s="39"/>
      <c r="CV131" s="39">
        <f t="shared" si="942"/>
        <v>0</v>
      </c>
      <c r="CW131" s="39"/>
      <c r="CX131" s="39">
        <f t="shared" si="943"/>
        <v>0</v>
      </c>
      <c r="CY131" s="39"/>
      <c r="CZ131" s="39">
        <f t="shared" si="944"/>
        <v>0</v>
      </c>
      <c r="DA131" s="39">
        <v>3</v>
      </c>
      <c r="DB131" s="39">
        <f t="shared" si="945"/>
        <v>110314.86568199999</v>
      </c>
      <c r="DC131" s="39"/>
      <c r="DD131" s="39">
        <f t="shared" si="946"/>
        <v>0</v>
      </c>
      <c r="DE131" s="39"/>
      <c r="DF131" s="39">
        <f t="shared" si="947"/>
        <v>0</v>
      </c>
      <c r="DG131" s="39"/>
      <c r="DH131" s="39">
        <f t="shared" si="948"/>
        <v>0</v>
      </c>
      <c r="DI131" s="39"/>
      <c r="DJ131" s="39">
        <f t="shared" si="949"/>
        <v>0</v>
      </c>
      <c r="DK131" s="39"/>
      <c r="DL131" s="39">
        <f t="shared" si="950"/>
        <v>0</v>
      </c>
      <c r="DM131" s="39"/>
      <c r="DN131" s="39">
        <f t="shared" si="790"/>
        <v>0</v>
      </c>
      <c r="DO131" s="39"/>
      <c r="DP131" s="39">
        <f t="shared" si="565"/>
        <v>0</v>
      </c>
      <c r="DQ131" s="39">
        <f t="shared" si="845"/>
        <v>103</v>
      </c>
      <c r="DR131" s="39">
        <f t="shared" si="846"/>
        <v>3069497.191236</v>
      </c>
    </row>
    <row r="132" spans="1:122" ht="15.75" customHeight="1" x14ac:dyDescent="0.25">
      <c r="A132" s="86">
        <v>17</v>
      </c>
      <c r="B132" s="94"/>
      <c r="C132" s="88" t="s">
        <v>263</v>
      </c>
      <c r="D132" s="95">
        <f t="shared" si="568"/>
        <v>19063</v>
      </c>
      <c r="E132" s="96">
        <v>18530</v>
      </c>
      <c r="F132" s="96">
        <v>18715</v>
      </c>
      <c r="G132" s="101">
        <v>2.96</v>
      </c>
      <c r="H132" s="97"/>
      <c r="I132" s="97"/>
      <c r="J132" s="98"/>
      <c r="K132" s="95">
        <v>1.4</v>
      </c>
      <c r="L132" s="95">
        <v>1.68</v>
      </c>
      <c r="M132" s="95">
        <v>2.23</v>
      </c>
      <c r="N132" s="95">
        <v>2.57</v>
      </c>
      <c r="O132" s="45">
        <f t="shared" ref="O132:BZ132" si="951">SUM(O133:O139)</f>
        <v>0</v>
      </c>
      <c r="P132" s="45">
        <f t="shared" si="951"/>
        <v>0</v>
      </c>
      <c r="Q132" s="45">
        <f t="shared" si="951"/>
        <v>0</v>
      </c>
      <c r="R132" s="45">
        <f t="shared" si="951"/>
        <v>0</v>
      </c>
      <c r="S132" s="94">
        <v>0</v>
      </c>
      <c r="T132" s="94">
        <f t="shared" ref="T132" si="952">SUM(T133:T139)</f>
        <v>0</v>
      </c>
      <c r="U132" s="45">
        <f t="shared" si="951"/>
        <v>0</v>
      </c>
      <c r="V132" s="45">
        <f t="shared" si="951"/>
        <v>0</v>
      </c>
      <c r="W132" s="45">
        <f t="shared" si="951"/>
        <v>0</v>
      </c>
      <c r="X132" s="45">
        <f t="shared" si="951"/>
        <v>0</v>
      </c>
      <c r="Y132" s="45">
        <f t="shared" si="951"/>
        <v>0</v>
      </c>
      <c r="Z132" s="45">
        <f t="shared" si="951"/>
        <v>0</v>
      </c>
      <c r="AA132" s="94">
        <f t="shared" si="951"/>
        <v>0</v>
      </c>
      <c r="AB132" s="94">
        <f t="shared" si="951"/>
        <v>0</v>
      </c>
      <c r="AC132" s="94">
        <f t="shared" si="951"/>
        <v>0</v>
      </c>
      <c r="AD132" s="94">
        <f t="shared" si="951"/>
        <v>0</v>
      </c>
      <c r="AE132" s="94">
        <f t="shared" si="951"/>
        <v>1405</v>
      </c>
      <c r="AF132" s="94">
        <f t="shared" si="951"/>
        <v>181612690.95666668</v>
      </c>
      <c r="AG132" s="45">
        <f t="shared" si="951"/>
        <v>6</v>
      </c>
      <c r="AH132" s="45">
        <f t="shared" si="951"/>
        <v>429290.89280000003</v>
      </c>
      <c r="AI132" s="45">
        <f t="shared" si="951"/>
        <v>0</v>
      </c>
      <c r="AJ132" s="45">
        <f t="shared" si="951"/>
        <v>0</v>
      </c>
      <c r="AK132" s="45">
        <f t="shared" si="951"/>
        <v>0</v>
      </c>
      <c r="AL132" s="45">
        <f t="shared" si="951"/>
        <v>0</v>
      </c>
      <c r="AM132" s="45">
        <f t="shared" si="951"/>
        <v>0</v>
      </c>
      <c r="AN132" s="45">
        <f t="shared" si="951"/>
        <v>0</v>
      </c>
      <c r="AO132" s="94">
        <f t="shared" si="951"/>
        <v>44</v>
      </c>
      <c r="AP132" s="94">
        <f t="shared" si="951"/>
        <v>2830594.2763279998</v>
      </c>
      <c r="AQ132" s="94">
        <f t="shared" si="951"/>
        <v>0</v>
      </c>
      <c r="AR132" s="94">
        <f t="shared" si="951"/>
        <v>0</v>
      </c>
      <c r="AS132" s="94">
        <f t="shared" si="951"/>
        <v>156</v>
      </c>
      <c r="AT132" s="94">
        <f t="shared" si="951"/>
        <v>34925824.716350399</v>
      </c>
      <c r="AU132" s="94">
        <f t="shared" si="951"/>
        <v>0</v>
      </c>
      <c r="AV132" s="94">
        <f t="shared" si="951"/>
        <v>0</v>
      </c>
      <c r="AW132" s="94">
        <f t="shared" si="951"/>
        <v>0</v>
      </c>
      <c r="AX132" s="94">
        <f t="shared" si="951"/>
        <v>0</v>
      </c>
      <c r="AY132" s="94">
        <f t="shared" si="951"/>
        <v>0</v>
      </c>
      <c r="AZ132" s="94">
        <f t="shared" si="951"/>
        <v>0</v>
      </c>
      <c r="BA132" s="94">
        <f t="shared" si="951"/>
        <v>0</v>
      </c>
      <c r="BB132" s="94">
        <f t="shared" si="951"/>
        <v>0</v>
      </c>
      <c r="BC132" s="94">
        <f t="shared" si="951"/>
        <v>0</v>
      </c>
      <c r="BD132" s="94">
        <f t="shared" si="951"/>
        <v>0</v>
      </c>
      <c r="BE132" s="94">
        <f t="shared" si="951"/>
        <v>0</v>
      </c>
      <c r="BF132" s="94">
        <f t="shared" si="951"/>
        <v>0</v>
      </c>
      <c r="BG132" s="94">
        <f t="shared" si="951"/>
        <v>0</v>
      </c>
      <c r="BH132" s="94">
        <f t="shared" si="951"/>
        <v>0</v>
      </c>
      <c r="BI132" s="94">
        <f t="shared" si="951"/>
        <v>0</v>
      </c>
      <c r="BJ132" s="94">
        <f t="shared" si="951"/>
        <v>0</v>
      </c>
      <c r="BK132" s="94">
        <f t="shared" si="951"/>
        <v>2</v>
      </c>
      <c r="BL132" s="94">
        <f t="shared" si="951"/>
        <v>78222.714954999989</v>
      </c>
      <c r="BM132" s="94">
        <f t="shared" si="951"/>
        <v>0</v>
      </c>
      <c r="BN132" s="94">
        <f t="shared" si="951"/>
        <v>0</v>
      </c>
      <c r="BO132" s="94">
        <f t="shared" si="951"/>
        <v>0</v>
      </c>
      <c r="BP132" s="94">
        <f t="shared" si="951"/>
        <v>0</v>
      </c>
      <c r="BQ132" s="94">
        <f t="shared" si="951"/>
        <v>670</v>
      </c>
      <c r="BR132" s="94">
        <f t="shared" si="951"/>
        <v>58780476.60298799</v>
      </c>
      <c r="BS132" s="94">
        <f t="shared" si="951"/>
        <v>20</v>
      </c>
      <c r="BT132" s="94">
        <f t="shared" si="951"/>
        <v>772597.21326666651</v>
      </c>
      <c r="BU132" s="94">
        <f t="shared" si="951"/>
        <v>0</v>
      </c>
      <c r="BV132" s="94">
        <f t="shared" si="951"/>
        <v>0</v>
      </c>
      <c r="BW132" s="94">
        <f t="shared" si="951"/>
        <v>0</v>
      </c>
      <c r="BX132" s="94">
        <f t="shared" si="951"/>
        <v>0</v>
      </c>
      <c r="BY132" s="94">
        <f t="shared" si="951"/>
        <v>0</v>
      </c>
      <c r="BZ132" s="94">
        <f t="shared" si="951"/>
        <v>0</v>
      </c>
      <c r="CA132" s="94">
        <f t="shared" ref="CA132:DR132" si="953">SUM(CA133:CA139)</f>
        <v>0</v>
      </c>
      <c r="CB132" s="94">
        <f t="shared" si="953"/>
        <v>0</v>
      </c>
      <c r="CC132" s="94">
        <f t="shared" si="953"/>
        <v>0</v>
      </c>
      <c r="CD132" s="94">
        <f t="shared" si="953"/>
        <v>0</v>
      </c>
      <c r="CE132" s="94">
        <f t="shared" si="953"/>
        <v>0</v>
      </c>
      <c r="CF132" s="94">
        <f t="shared" si="953"/>
        <v>0</v>
      </c>
      <c r="CG132" s="94">
        <f t="shared" si="953"/>
        <v>0</v>
      </c>
      <c r="CH132" s="94">
        <f t="shared" si="953"/>
        <v>0</v>
      </c>
      <c r="CI132" s="94">
        <f t="shared" si="953"/>
        <v>0</v>
      </c>
      <c r="CJ132" s="94">
        <f t="shared" si="953"/>
        <v>0</v>
      </c>
      <c r="CK132" s="94">
        <f t="shared" si="953"/>
        <v>4</v>
      </c>
      <c r="CL132" s="94">
        <f t="shared" si="953"/>
        <v>251386.35200000001</v>
      </c>
      <c r="CM132" s="94">
        <f t="shared" si="953"/>
        <v>2</v>
      </c>
      <c r="CN132" s="94">
        <f t="shared" si="953"/>
        <v>122976.45427199999</v>
      </c>
      <c r="CO132" s="94">
        <f t="shared" si="953"/>
        <v>4</v>
      </c>
      <c r="CP132" s="94">
        <f t="shared" si="953"/>
        <v>263238.46048499993</v>
      </c>
      <c r="CQ132" s="99">
        <f t="shared" si="953"/>
        <v>0</v>
      </c>
      <c r="CR132" s="94">
        <f t="shared" si="953"/>
        <v>0</v>
      </c>
      <c r="CS132" s="94">
        <f t="shared" si="953"/>
        <v>19</v>
      </c>
      <c r="CT132" s="94">
        <f t="shared" si="953"/>
        <v>1291965.5578367996</v>
      </c>
      <c r="CU132" s="94">
        <f t="shared" si="953"/>
        <v>0</v>
      </c>
      <c r="CV132" s="94">
        <f t="shared" si="953"/>
        <v>0</v>
      </c>
      <c r="CW132" s="94">
        <f t="shared" si="953"/>
        <v>37</v>
      </c>
      <c r="CX132" s="94">
        <f t="shared" si="953"/>
        <v>2196275.2441433999</v>
      </c>
      <c r="CY132" s="94">
        <f t="shared" si="953"/>
        <v>2</v>
      </c>
      <c r="CZ132" s="94">
        <f t="shared" si="953"/>
        <v>161207.82361599998</v>
      </c>
      <c r="DA132" s="94">
        <f t="shared" si="953"/>
        <v>6</v>
      </c>
      <c r="DB132" s="94">
        <f t="shared" si="953"/>
        <v>509106.71018339996</v>
      </c>
      <c r="DC132" s="94">
        <f t="shared" si="953"/>
        <v>19</v>
      </c>
      <c r="DD132" s="94">
        <f t="shared" si="953"/>
        <v>835962.2592999998</v>
      </c>
      <c r="DE132" s="94">
        <f t="shared" si="953"/>
        <v>15</v>
      </c>
      <c r="DF132" s="94">
        <f t="shared" si="953"/>
        <v>638528.59857499995</v>
      </c>
      <c r="DG132" s="94">
        <f t="shared" si="953"/>
        <v>0</v>
      </c>
      <c r="DH132" s="94">
        <f t="shared" si="953"/>
        <v>0</v>
      </c>
      <c r="DI132" s="94">
        <f t="shared" si="953"/>
        <v>0</v>
      </c>
      <c r="DJ132" s="94">
        <f t="shared" si="953"/>
        <v>0</v>
      </c>
      <c r="DK132" s="94">
        <f t="shared" si="953"/>
        <v>1</v>
      </c>
      <c r="DL132" s="94">
        <f t="shared" si="953"/>
        <v>101685.59159999999</v>
      </c>
      <c r="DM132" s="94">
        <f t="shared" si="953"/>
        <v>0</v>
      </c>
      <c r="DN132" s="94">
        <f t="shared" si="953"/>
        <v>0</v>
      </c>
      <c r="DO132" s="94">
        <f t="shared" si="953"/>
        <v>0</v>
      </c>
      <c r="DP132" s="94">
        <f t="shared" si="953"/>
        <v>0</v>
      </c>
      <c r="DQ132" s="94">
        <f t="shared" si="953"/>
        <v>2412</v>
      </c>
      <c r="DR132" s="94">
        <f t="shared" si="953"/>
        <v>285802030.42536634</v>
      </c>
    </row>
    <row r="133" spans="1:122" ht="35.25" customHeight="1" x14ac:dyDescent="0.25">
      <c r="A133" s="46"/>
      <c r="B133" s="47">
        <v>105</v>
      </c>
      <c r="C133" s="33" t="s">
        <v>264</v>
      </c>
      <c r="D133" s="34">
        <f t="shared" si="568"/>
        <v>19063</v>
      </c>
      <c r="E133" s="35">
        <v>18530</v>
      </c>
      <c r="F133" s="35">
        <v>18715</v>
      </c>
      <c r="G133" s="48">
        <v>4.21</v>
      </c>
      <c r="H133" s="37">
        <v>1.2</v>
      </c>
      <c r="I133" s="37">
        <v>1.2</v>
      </c>
      <c r="J133" s="38"/>
      <c r="K133" s="34">
        <v>1.4</v>
      </c>
      <c r="L133" s="34">
        <v>1.68</v>
      </c>
      <c r="M133" s="34">
        <v>2.23</v>
      </c>
      <c r="N133" s="34">
        <v>2.57</v>
      </c>
      <c r="O133" s="39">
        <v>0</v>
      </c>
      <c r="P133" s="39">
        <f t="shared" ref="P133:P139" si="954">(O133/12*5*$D133*$G133*$H133*$K133*P$9)+(O133/12*4*$E133*$G133*$I133*$K133*P$10)+(O133/12*3*$F133*$G133*$I133*$K133*P$10)</f>
        <v>0</v>
      </c>
      <c r="Q133" s="39">
        <v>0</v>
      </c>
      <c r="R133" s="39">
        <f t="shared" ref="R133:R139" si="955">(Q133/12*5*$D133*$G133*$H133*$K133*R$9)+(Q133/12*4*$E133*$G133*$I133*$K133*R$10)+(Q133/12*3*$F133*$G133*$I133*$K133*R$10)</f>
        <v>0</v>
      </c>
      <c r="S133" s="39">
        <v>0</v>
      </c>
      <c r="T133" s="39">
        <f t="shared" ref="T133:T139" si="956">(S133/12*5*$D133*$G133*$H133*$K133*T$9)+(S133/12*4*$E133*$G133*$I133*$K133*T$10)+(S133/12*3*$F133*$G133*$I133*$K133*T$10)</f>
        <v>0</v>
      </c>
      <c r="U133" s="39"/>
      <c r="V133" s="39">
        <f t="shared" ref="V133:V139" si="957">(U133/12*5*$D133*$G133*$H133*$K133*V$9)+(U133/12*4*$E133*$G133*$I133*$K133*V$10)+(U133/12*3*$F133*$G133*$I133*$K133*V$10)</f>
        <v>0</v>
      </c>
      <c r="W133" s="39">
        <v>0</v>
      </c>
      <c r="X133" s="39">
        <f t="shared" ref="X133:X139" si="958">(W133/12*5*$D133*$G133*$H133*$K133*X$9)+(W133/12*4*$E133*$G133*$I133*$K133*X$10)+(W133/12*3*$F133*$G133*$I133*$K133*X$10)</f>
        <v>0</v>
      </c>
      <c r="Y133" s="39">
        <v>0</v>
      </c>
      <c r="Z133" s="39">
        <f t="shared" ref="Z133:Z139" si="959">(Y133/12*5*$D133*$G133*$H133*$K133*Z$9)+(Y133/12*4*$E133*$G133*$I133*$K133*Z$10)+(Y133/12*3*$F133*$G133*$I133*$K133*Z$10)</f>
        <v>0</v>
      </c>
      <c r="AA133" s="39">
        <v>0</v>
      </c>
      <c r="AB133" s="39">
        <f t="shared" ref="AB133:AB139" si="960">(AA133/12*5*$D133*$G133*$H133*$K133*AB$9)+(AA133/12*4*$E133*$G133*$I133*$K133*AB$10)+(AA133/12*3*$F133*$G133*$I133*$K133*AB$10)</f>
        <v>0</v>
      </c>
      <c r="AC133" s="39">
        <v>0</v>
      </c>
      <c r="AD133" s="39">
        <f t="shared" ref="AD133:AD139" si="961">(AC133/12*5*$D133*$G133*$H133*$K133*AD$9)+(AC133/12*4*$E133*$G133*$I133*$K133*AD$10)+(AC133/12*3*$F133*$G133*$I133*$K133*AD$10)</f>
        <v>0</v>
      </c>
      <c r="AE133" s="39">
        <v>396</v>
      </c>
      <c r="AF133" s="39">
        <f t="shared" ref="AF133:AF139" si="962">(AE133/12*5*$D133*$G133*$H133*$K133*AF$9)+(AE133/12*4*$E133*$G133*$I133*$K133*AF$10)+(AE133/12*3*$F133*$G133*$I133*$K133*AF$10)</f>
        <v>65813641.739999987</v>
      </c>
      <c r="AG133" s="39">
        <v>0</v>
      </c>
      <c r="AH133" s="39">
        <f t="shared" ref="AH133:AH139" si="963">(AG133/12*5*$D133*$G133*$H133*$K133*AH$9)+(AG133/12*4*$E133*$G133*$I133*$K133*AH$10)+(AG133/12*3*$F133*$G133*$I133*$K133*AH$10)</f>
        <v>0</v>
      </c>
      <c r="AI133" s="39">
        <v>0</v>
      </c>
      <c r="AJ133" s="39">
        <f t="shared" ref="AJ133:AJ139" si="964">(AI133/12*5*$D133*$G133*$H133*$K133*AJ$9)+(AI133/12*4*$E133*$G133*$I133*$K133*AJ$10)+(AI133/12*3*$F133*$G133*$I133*$K133*AJ$10)</f>
        <v>0</v>
      </c>
      <c r="AK133" s="39"/>
      <c r="AL133" s="39">
        <f t="shared" ref="AL133:AL139" si="965">(AK133/12*5*$D133*$G133*$H133*$K133*AL$9)+(AK133/12*4*$E133*$G133*$I133*$K133*AL$10)+(AK133/12*3*$F133*$G133*$I133*$K133*AL$10)</f>
        <v>0</v>
      </c>
      <c r="AM133" s="42">
        <v>0</v>
      </c>
      <c r="AN133" s="39">
        <f t="shared" ref="AN133:AN139" si="966">(AM133/12*5*$D133*$G133*$H133*$K133*AN$9)+(AM133/12*4*$E133*$G133*$I133*$K133*AN$10)+(AM133/12*3*$F133*$G133*$I133*$K133*AN$10)</f>
        <v>0</v>
      </c>
      <c r="AO133" s="43">
        <v>0</v>
      </c>
      <c r="AP133" s="39">
        <f t="shared" ref="AP133:AP139" si="967">(AO133/12*5*$D133*$G133*$H133*$L133*AP$9)+(AO133/12*4*$E133*$G133*$I133*$L133*AP$10)+(AO133/12*3*$F133*$G133*$I133*$L133*AP$10)</f>
        <v>0</v>
      </c>
      <c r="AQ133" s="39">
        <v>0</v>
      </c>
      <c r="AR133" s="39">
        <f t="shared" ref="AR133:AR139" si="968">(AQ133/12*5*$D133*$G133*$H133*$L133*AR$9)+(AQ133/12*4*$E133*$G133*$I133*$L133*AR$10)+(AQ133/12*3*$F133*$G133*$I133*$L133*AR$10)</f>
        <v>0</v>
      </c>
      <c r="AS133" s="39">
        <v>47</v>
      </c>
      <c r="AT133" s="39">
        <f t="shared" ref="AT133:AT139" si="969">(AS133/12*5*$D133*$G133*$H133*$L133*AT$9)+(AS133/12*4*$E133*$G133*$I133*$L133*AT$10)+(AS133/12*3*$F133*$G133*$I133*$L133*AT$11)</f>
        <v>7670710.1957135992</v>
      </c>
      <c r="AU133" s="39">
        <v>0</v>
      </c>
      <c r="AV133" s="39">
        <f t="shared" ref="AV133:AV139" si="970">(AU133/12*5*$D133*$G133*$H133*$L133*AV$9)+(AU133/12*4*$E133*$G133*$I133*$L133*AV$10)+(AU133/12*3*$F133*$G133*$I133*$L133*AV$10)</f>
        <v>0</v>
      </c>
      <c r="AW133" s="39"/>
      <c r="AX133" s="39">
        <f t="shared" ref="AX133:AX139" si="971">(AW133/12*5*$D133*$G133*$H133*$K133*AX$9)+(AW133/12*4*$E133*$G133*$I133*$K133*AX$10)+(AW133/12*3*$F133*$G133*$I133*$K133*AX$10)</f>
        <v>0</v>
      </c>
      <c r="AY133" s="39"/>
      <c r="AZ133" s="39">
        <f t="shared" ref="AZ133:AZ139" si="972">(AY133/12*5*$D133*$G133*$H133*$K133*AZ$9)+(AY133/12*4*$E133*$G133*$I133*$K133*AZ$10)+(AY133/12*3*$F133*$G133*$I133*$K133*AZ$10)</f>
        <v>0</v>
      </c>
      <c r="BA133" s="39">
        <v>0</v>
      </c>
      <c r="BB133" s="39">
        <f t="shared" ref="BB133:BB139" si="973">(BA133/12*5*$D133*$G133*$H133*$L133*BB$9)+(BA133/12*4*$E133*$G133*$I133*$L133*BB$10)+(BA133/12*3*$F133*$G133*$I133*$L133*BB$10)</f>
        <v>0</v>
      </c>
      <c r="BC133" s="39">
        <v>0</v>
      </c>
      <c r="BD133" s="39">
        <f t="shared" ref="BD133:BD139" si="974">(BC133/12*5*$D133*$G133*$H133*$K133*BD$9)+(BC133/12*4*$E133*$G133*$I133*$K133*BD$10)+(BC133/12*3*$F133*$G133*$I133*$K133*BD$10)</f>
        <v>0</v>
      </c>
      <c r="BE133" s="39">
        <v>0</v>
      </c>
      <c r="BF133" s="39">
        <f t="shared" ref="BF133:BF139" si="975">(BE133/12*5*$D133*$G133*$H133*$K133*BF$9)+(BE133/12*4*$E133*$G133*$I133*$K133*BF$10)+(BE133/12*3*$F133*$G133*$I133*$K133*BF$10)</f>
        <v>0</v>
      </c>
      <c r="BG133" s="39">
        <v>0</v>
      </c>
      <c r="BH133" s="39">
        <f t="shared" ref="BH133:BH139" si="976">(BG133/12*5*$D133*$G133*$H133*$K133*BH$9)+(BG133/12*4*$E133*$G133*$I133*$K133*BH$10)+(BG133/12*3*$F133*$G133*$I133*$K133*BH$10)</f>
        <v>0</v>
      </c>
      <c r="BI133" s="39">
        <v>0</v>
      </c>
      <c r="BJ133" s="39">
        <f t="shared" ref="BJ133:BJ139" si="977">(BI133/12*5*$D133*$G133*$H133*$L133*BJ$9)+(BI133/12*4*$E133*$G133*$I133*$L133*BJ$10)+(BI133/12*3*$F133*$G133*$I133*$L133*BJ$10)</f>
        <v>0</v>
      </c>
      <c r="BK133" s="39">
        <v>0</v>
      </c>
      <c r="BL133" s="39">
        <f t="shared" ref="BL133:BL139" si="978">(BK133/12*5*$D133*$G133*$H133*$K133*BL$9)+(BK133/12*4*$E133*$G133*$I133*$K133*BL$10)+(BK133/12*3*$F133*$G133*$I133*$K133*BL$10)</f>
        <v>0</v>
      </c>
      <c r="BM133" s="39">
        <v>0</v>
      </c>
      <c r="BN133" s="39">
        <f t="shared" ref="BN133:BN139" si="979">(BM133/12*5*$D133*$G133*$H133*$K133*BN$9)+(BM133/12*4*$E133*$G133*$I133*$K133*BN$10)+(BM133/12*3*$F133*$G133*$I133*$K133*BN$10)</f>
        <v>0</v>
      </c>
      <c r="BO133" s="49">
        <v>0</v>
      </c>
      <c r="BP133" s="39">
        <f t="shared" ref="BP133:BP139" si="980">(BO133/12*5*$D133*$G133*$H133*$L133*BP$9)+(BO133/12*4*$E133*$G133*$I133*$L133*BP$10)+(BO133/12*3*$F133*$G133*$I133*$L133*BP$10)</f>
        <v>0</v>
      </c>
      <c r="BQ133" s="39">
        <v>113</v>
      </c>
      <c r="BR133" s="39">
        <f t="shared" ref="BR133:BR139" si="981">(BQ133/12*5*$D133*$G133*$H133*$L133*BR$9)+(BQ133/12*4*$E133*$G133*$I133*$L133*BR$10)+(BQ133/12*3*$F133*$G133*$I133*$L133*BR$10)</f>
        <v>20372712.518255994</v>
      </c>
      <c r="BS133" s="39">
        <v>0</v>
      </c>
      <c r="BT133" s="39">
        <f t="shared" ref="BT133:BT139" si="982">(BS133/12*5*$D133*$G133*$H133*$K133*BT$9)+(BS133/12*4*$E133*$G133*$I133*$K133*BT$10)+(BS133/12*3*$F133*$G133*$I133*$K133*BT$10)</f>
        <v>0</v>
      </c>
      <c r="BU133" s="39">
        <v>0</v>
      </c>
      <c r="BV133" s="39">
        <f t="shared" ref="BV133:BV139" si="983">(BU133/12*5*$D133*$G133*$H133*$K133*BV$9)+(BU133/12*4*$E133*$G133*$I133*$K133*BV$10)+(BU133/12*3*$F133*$G133*$I133*$K133*BV$10)</f>
        <v>0</v>
      </c>
      <c r="BW133" s="39">
        <v>0</v>
      </c>
      <c r="BX133" s="39">
        <f t="shared" ref="BX133:BX139" si="984">(BW133/12*5*$D133*$G133*$H133*$L133*BX$9)+(BW133/12*4*$E133*$G133*$I133*$L133*BX$10)+(BW133/12*3*$F133*$G133*$I133*$L133*BX$10)</f>
        <v>0</v>
      </c>
      <c r="BY133" s="39"/>
      <c r="BZ133" s="39">
        <f t="shared" ref="BZ133:BZ139" si="985">(BY133/12*5*$D133*$G133*$H133*$L133*BZ$9)+(BY133/12*4*$E133*$G133*$I133*$L133*BZ$10)+(BY133/12*3*$F133*$G133*$I133*$L133*BZ$10)</f>
        <v>0</v>
      </c>
      <c r="CA133" s="39">
        <v>0</v>
      </c>
      <c r="CB133" s="39">
        <f t="shared" ref="CB133:CB139" si="986">(CA133/12*5*$D133*$G133*$H133*$K133*CB$9)+(CA133/12*4*$E133*$G133*$I133*$K133*CB$10)+(CA133/12*3*$F133*$G133*$I133*$K133*CB$10)</f>
        <v>0</v>
      </c>
      <c r="CC133" s="39">
        <v>0</v>
      </c>
      <c r="CD133" s="39">
        <f t="shared" ref="CD133:CD139" si="987">(CC133/12*5*$D133*$G133*$H133*$L133*CD$9)+(CC133/12*4*$E133*$G133*$I133*$L133*CD$10)+(CC133/12*3*$F133*$G133*$I133*$L133*CD$10)</f>
        <v>0</v>
      </c>
      <c r="CE133" s="39">
        <v>0</v>
      </c>
      <c r="CF133" s="39">
        <f t="shared" ref="CF133:CF139" si="988">(CE133/12*5*$D133*$G133*$H133*$K133*CF$9)+(CE133/12*4*$E133*$G133*$I133*$K133*CF$10)+(CE133/12*3*$F133*$G133*$I133*$K133*CF$10)</f>
        <v>0</v>
      </c>
      <c r="CG133" s="39"/>
      <c r="CH133" s="39">
        <f t="shared" ref="CH133:CH139" si="989">(CG133/12*5*$D133*$G133*$H133*$K133*CH$9)+(CG133/12*4*$E133*$G133*$I133*$K133*CH$10)+(CG133/12*3*$F133*$G133*$I133*$K133*CH$10)</f>
        <v>0</v>
      </c>
      <c r="CI133" s="39"/>
      <c r="CJ133" s="39">
        <f t="shared" ref="CJ133:CJ139" si="990">(CI133/12*5*$D133*$G133*$H133*$K133*CJ$9)+(CI133/12*4*$E133*$G133*$I133*$K133*CJ$10)+(CI133/12*3*$F133*$G133*$I133*$K133*CJ$10)</f>
        <v>0</v>
      </c>
      <c r="CK133" s="39"/>
      <c r="CL133" s="39">
        <f t="shared" ref="CL133:CL139" si="991">(CK133/12*5*$D133*$G133*$H133*$K133*CL$9)+(CK133/12*4*$E133*$G133*$I133*$K133*CL$10)+(CK133/12*3*$F133*$G133*$I133*$K133*CL$10)</f>
        <v>0</v>
      </c>
      <c r="CM133" s="39"/>
      <c r="CN133" s="39">
        <f t="shared" ref="CN133:CN139" si="992">(CM133/12*5*$D133*$G133*$H133*$L133*CN$9)+(CM133/12*4*$E133*$G133*$I133*$L133*CN$10)+(CM133/12*3*$F133*$G133*$I133*$L133*CN$10)</f>
        <v>0</v>
      </c>
      <c r="CO133" s="39"/>
      <c r="CP133" s="39">
        <f t="shared" ref="CP133:CP139" si="993">(CO133/12*5*$D133*$G133*$H133*$L133*CP$9)+(CO133/12*4*$E133*$G133*$I133*$L133*CP$10)+(CO133/12*3*$F133*$G133*$I133*$L133*CP$10)</f>
        <v>0</v>
      </c>
      <c r="CQ133" s="44"/>
      <c r="CR133" s="39">
        <f t="shared" ref="CR133:CR139" si="994">(CQ133/12*5*$D133*$G133*$H133*$K133*CR$9)+(CQ133/12*4*$E133*$G133*$I133*$K133*CR$10)+(CQ133/12*3*$F133*$G133*$I133*$K133*CR$10)</f>
        <v>0</v>
      </c>
      <c r="CS133" s="39">
        <v>2</v>
      </c>
      <c r="CT133" s="39">
        <f t="shared" ref="CT133:CT139" si="995">(CS133/12*5*$D133*$G133*$H133*$L133*CT$9)+(CS133/12*4*$E133*$G133*$I133*$L133*CT$10)+(CS133/12*3*$F133*$G133*$I133*$L133*CT$10)</f>
        <v>363581.21647679986</v>
      </c>
      <c r="CU133" s="39"/>
      <c r="CV133" s="39">
        <f t="shared" ref="CV133:CV139" si="996">(CU133/12*5*$D133*$G133*$H133*$L133*CV$9)+(CU133/12*4*$E133*$G133*$I133*$L133*CV$10)+(CU133/12*3*$F133*$G133*$I133*$L133*CV$10)</f>
        <v>0</v>
      </c>
      <c r="CW133" s="39">
        <v>1</v>
      </c>
      <c r="CX133" s="39">
        <f t="shared" ref="CX133:CX139" si="997">(CW133/12*5*$D133*$G133*$H133*$L133*CX$9)+(CW133/12*4*$E133*$G133*$I133*$L133*CX$10)+(CW133/12*3*$F133*$G133*$I133*$L133*CX$10)</f>
        <v>182127.68020439995</v>
      </c>
      <c r="CY133" s="39"/>
      <c r="CZ133" s="39">
        <f t="shared" ref="CZ133:CZ139" si="998">(CY133/12*5*$D133*$G133*$H133*$L133*CZ$9)+(CY133/12*4*$E133*$G133*$I133*$L133*CZ$10)+(CY133/12*3*$F133*$G133*$I133*$L133*CZ$10)</f>
        <v>0</v>
      </c>
      <c r="DA133" s="39">
        <v>1</v>
      </c>
      <c r="DB133" s="39">
        <f t="shared" ref="DB133:DB139" si="999">(DA133/12*5*$D133*$G133*$H133*$L133*DB$9)+(DA133/12*4*$E133*$G133*$I133*$L133*DB$10)+(DA133/12*3*$F133*$G133*$I133*$L133*DB$10)</f>
        <v>182127.68020439995</v>
      </c>
      <c r="DC133" s="39"/>
      <c r="DD133" s="39">
        <f t="shared" ref="DD133:DD139" si="1000">(DC133/12*5*$D133*$G133*$H133*$K133*DD$9)+(DC133/12*4*$E133*$G133*$I133*$K133*DD$10)+(DC133/12*3*$F133*$G133*$I133*$K133*DD$10)</f>
        <v>0</v>
      </c>
      <c r="DE133" s="39"/>
      <c r="DF133" s="39">
        <f t="shared" ref="DF133:DF139" si="1001">(DE133/12*5*$D133*$G133*$H133*$K133*DF$9)+(DE133/12*4*$E133*$G133*$I133*$K133*DF$10)+(DE133/12*3*$F133*$G133*$I133*$K133*DF$10)</f>
        <v>0</v>
      </c>
      <c r="DG133" s="39"/>
      <c r="DH133" s="39">
        <f t="shared" ref="DH133:DH139" si="1002">(DG133/12*5*$D133*$G133*$H133*$L133*DH$9)+(DG133/12*4*$E133*$G133*$I133*$L133*DH$10)+(DG133/12*3*$F133*$G133*$I133*$L133*DH$10)</f>
        <v>0</v>
      </c>
      <c r="DI133" s="39"/>
      <c r="DJ133" s="39">
        <f t="shared" ref="DJ133:DJ139" si="1003">(DI133/12*5*$D133*$G133*$H133*$L133*DJ$9)+(DI133/12*4*$E133*$G133*$I133*$L133*DJ$10)+(DI133/12*3*$F133*$G133*$I133*$L133*DJ$10)</f>
        <v>0</v>
      </c>
      <c r="DK133" s="39"/>
      <c r="DL133" s="39">
        <f t="shared" ref="DL133:DL139" si="1004">(DK133/12*5*$D133*$G133*$H133*$M133*DL$9)+(DK133/12*4*$E133*$G133*$I133*$M133*DL$10)+(DK133/12*3*$F133*$G133*$I133*$M133*DL$10)</f>
        <v>0</v>
      </c>
      <c r="DM133" s="39"/>
      <c r="DN133" s="39">
        <f t="shared" si="790"/>
        <v>0</v>
      </c>
      <c r="DO133" s="39"/>
      <c r="DP133" s="39">
        <f>(DO133*$D133*$G133*$H133*$L133*DP$9)</f>
        <v>0</v>
      </c>
      <c r="DQ133" s="39">
        <f t="shared" ref="DQ133:DR139" si="1005">SUM(O133,Q133,S133,U133,W133,Y133,AA133,AC133,AE133,AG133,AI133,AK133,AM133,AO133,AQ133,AS133,AU133,AW133,AY133,BA133,BC133,BE133,BG133,BI133,BK133,BM133,BO133,BQ133,BS133,BU133,BW133,BY133,CA133,CC133,CE133,CG133,CI133,CK133,CM133,CO133,CQ133,CS133,CU133,CW133,CY133,DA133,DC133,DE133,DG133,DI133,DK133,DM133,DO133)</f>
        <v>560</v>
      </c>
      <c r="DR133" s="39">
        <f t="shared" si="1005"/>
        <v>94584901.030855194</v>
      </c>
    </row>
    <row r="134" spans="1:122" ht="27" customHeight="1" x14ac:dyDescent="0.25">
      <c r="A134" s="46"/>
      <c r="B134" s="47">
        <v>106</v>
      </c>
      <c r="C134" s="53" t="s">
        <v>265</v>
      </c>
      <c r="D134" s="54">
        <f t="shared" si="568"/>
        <v>19063</v>
      </c>
      <c r="E134" s="35">
        <v>18530</v>
      </c>
      <c r="F134" s="35">
        <v>18715</v>
      </c>
      <c r="G134" s="55">
        <v>16.02</v>
      </c>
      <c r="H134" s="37">
        <v>1.1499999999999999</v>
      </c>
      <c r="I134" s="37">
        <v>1.1499999999999999</v>
      </c>
      <c r="J134" s="38"/>
      <c r="K134" s="34">
        <v>1.4</v>
      </c>
      <c r="L134" s="34">
        <v>1.68</v>
      </c>
      <c r="M134" s="34">
        <v>2.23</v>
      </c>
      <c r="N134" s="34">
        <v>2.57</v>
      </c>
      <c r="O134" s="39">
        <v>0</v>
      </c>
      <c r="P134" s="39">
        <f t="shared" si="954"/>
        <v>0</v>
      </c>
      <c r="Q134" s="39">
        <v>0</v>
      </c>
      <c r="R134" s="39">
        <f t="shared" si="955"/>
        <v>0</v>
      </c>
      <c r="S134" s="39">
        <v>0</v>
      </c>
      <c r="T134" s="39">
        <f t="shared" si="956"/>
        <v>0</v>
      </c>
      <c r="U134" s="39"/>
      <c r="V134" s="39">
        <f t="shared" si="957"/>
        <v>0</v>
      </c>
      <c r="W134" s="39">
        <v>0</v>
      </c>
      <c r="X134" s="39">
        <f t="shared" si="958"/>
        <v>0</v>
      </c>
      <c r="Y134" s="39">
        <v>0</v>
      </c>
      <c r="Z134" s="39">
        <f t="shared" si="959"/>
        <v>0</v>
      </c>
      <c r="AA134" s="39">
        <v>0</v>
      </c>
      <c r="AB134" s="39">
        <f t="shared" si="960"/>
        <v>0</v>
      </c>
      <c r="AC134" s="39">
        <v>0</v>
      </c>
      <c r="AD134" s="39">
        <f t="shared" si="961"/>
        <v>0</v>
      </c>
      <c r="AE134" s="39">
        <v>30</v>
      </c>
      <c r="AF134" s="39">
        <f t="shared" si="962"/>
        <v>18181888.987499997</v>
      </c>
      <c r="AG134" s="39">
        <v>0</v>
      </c>
      <c r="AH134" s="39">
        <f t="shared" si="963"/>
        <v>0</v>
      </c>
      <c r="AI134" s="39">
        <v>0</v>
      </c>
      <c r="AJ134" s="39">
        <f t="shared" si="964"/>
        <v>0</v>
      </c>
      <c r="AK134" s="39"/>
      <c r="AL134" s="39">
        <f t="shared" si="965"/>
        <v>0</v>
      </c>
      <c r="AM134" s="42">
        <v>0</v>
      </c>
      <c r="AN134" s="39">
        <f t="shared" si="966"/>
        <v>0</v>
      </c>
      <c r="AO134" s="43">
        <v>0</v>
      </c>
      <c r="AP134" s="39">
        <f t="shared" si="967"/>
        <v>0</v>
      </c>
      <c r="AQ134" s="39">
        <v>0</v>
      </c>
      <c r="AR134" s="39">
        <f t="shared" si="968"/>
        <v>0</v>
      </c>
      <c r="AS134" s="39">
        <v>14</v>
      </c>
      <c r="AT134" s="39">
        <f t="shared" si="969"/>
        <v>8332259.0383367995</v>
      </c>
      <c r="AU134" s="39">
        <v>0</v>
      </c>
      <c r="AV134" s="39">
        <f t="shared" si="970"/>
        <v>0</v>
      </c>
      <c r="AW134" s="39"/>
      <c r="AX134" s="39">
        <f t="shared" si="971"/>
        <v>0</v>
      </c>
      <c r="AY134" s="39"/>
      <c r="AZ134" s="39">
        <f t="shared" si="972"/>
        <v>0</v>
      </c>
      <c r="BA134" s="39">
        <v>0</v>
      </c>
      <c r="BB134" s="39">
        <f t="shared" si="973"/>
        <v>0</v>
      </c>
      <c r="BC134" s="39">
        <v>0</v>
      </c>
      <c r="BD134" s="39">
        <f t="shared" si="974"/>
        <v>0</v>
      </c>
      <c r="BE134" s="39">
        <v>0</v>
      </c>
      <c r="BF134" s="39">
        <f t="shared" si="975"/>
        <v>0</v>
      </c>
      <c r="BG134" s="39">
        <v>0</v>
      </c>
      <c r="BH134" s="39">
        <f t="shared" si="976"/>
        <v>0</v>
      </c>
      <c r="BI134" s="39">
        <v>0</v>
      </c>
      <c r="BJ134" s="39">
        <f t="shared" si="977"/>
        <v>0</v>
      </c>
      <c r="BK134" s="39">
        <v>0</v>
      </c>
      <c r="BL134" s="39">
        <f t="shared" si="978"/>
        <v>0</v>
      </c>
      <c r="BM134" s="39">
        <v>0</v>
      </c>
      <c r="BN134" s="39">
        <f t="shared" si="979"/>
        <v>0</v>
      </c>
      <c r="BO134" s="49">
        <v>0</v>
      </c>
      <c r="BP134" s="39">
        <f t="shared" si="980"/>
        <v>0</v>
      </c>
      <c r="BQ134" s="39">
        <v>9</v>
      </c>
      <c r="BR134" s="39">
        <f t="shared" si="981"/>
        <v>5917113.9520919984</v>
      </c>
      <c r="BS134" s="39">
        <v>0</v>
      </c>
      <c r="BT134" s="39">
        <f t="shared" si="982"/>
        <v>0</v>
      </c>
      <c r="BU134" s="39">
        <v>0</v>
      </c>
      <c r="BV134" s="39">
        <f t="shared" si="983"/>
        <v>0</v>
      </c>
      <c r="BW134" s="39">
        <v>0</v>
      </c>
      <c r="BX134" s="39">
        <f t="shared" si="984"/>
        <v>0</v>
      </c>
      <c r="BY134" s="39"/>
      <c r="BZ134" s="39">
        <f t="shared" si="985"/>
        <v>0</v>
      </c>
      <c r="CA134" s="39">
        <v>0</v>
      </c>
      <c r="CB134" s="39">
        <f t="shared" si="986"/>
        <v>0</v>
      </c>
      <c r="CC134" s="39">
        <v>0</v>
      </c>
      <c r="CD134" s="39">
        <f t="shared" si="987"/>
        <v>0</v>
      </c>
      <c r="CE134" s="39">
        <v>0</v>
      </c>
      <c r="CF134" s="39">
        <f t="shared" si="988"/>
        <v>0</v>
      </c>
      <c r="CG134" s="39"/>
      <c r="CH134" s="39">
        <f t="shared" si="989"/>
        <v>0</v>
      </c>
      <c r="CI134" s="39"/>
      <c r="CJ134" s="39">
        <f t="shared" si="990"/>
        <v>0</v>
      </c>
      <c r="CK134" s="39"/>
      <c r="CL134" s="39">
        <f t="shared" si="991"/>
        <v>0</v>
      </c>
      <c r="CM134" s="39"/>
      <c r="CN134" s="39">
        <f t="shared" si="992"/>
        <v>0</v>
      </c>
      <c r="CO134" s="39"/>
      <c r="CP134" s="39">
        <f t="shared" si="993"/>
        <v>0</v>
      </c>
      <c r="CQ134" s="44"/>
      <c r="CR134" s="39">
        <f t="shared" si="994"/>
        <v>0</v>
      </c>
      <c r="CS134" s="39"/>
      <c r="CT134" s="39">
        <f t="shared" si="995"/>
        <v>0</v>
      </c>
      <c r="CU134" s="39"/>
      <c r="CV134" s="39">
        <f t="shared" si="996"/>
        <v>0</v>
      </c>
      <c r="CW134" s="39"/>
      <c r="CX134" s="39">
        <f t="shared" si="997"/>
        <v>0</v>
      </c>
      <c r="CY134" s="39"/>
      <c r="CZ134" s="39">
        <f t="shared" si="998"/>
        <v>0</v>
      </c>
      <c r="DA134" s="39"/>
      <c r="DB134" s="39">
        <f t="shared" si="999"/>
        <v>0</v>
      </c>
      <c r="DC134" s="39"/>
      <c r="DD134" s="39">
        <f t="shared" si="1000"/>
        <v>0</v>
      </c>
      <c r="DE134" s="39"/>
      <c r="DF134" s="39">
        <f t="shared" si="1001"/>
        <v>0</v>
      </c>
      <c r="DG134" s="39"/>
      <c r="DH134" s="39">
        <f t="shared" si="1002"/>
        <v>0</v>
      </c>
      <c r="DI134" s="39"/>
      <c r="DJ134" s="39">
        <f t="shared" si="1003"/>
        <v>0</v>
      </c>
      <c r="DK134" s="39"/>
      <c r="DL134" s="39">
        <f t="shared" si="1004"/>
        <v>0</v>
      </c>
      <c r="DM134" s="39"/>
      <c r="DN134" s="39">
        <f t="shared" si="790"/>
        <v>0</v>
      </c>
      <c r="DO134" s="39"/>
      <c r="DP134" s="39">
        <f>(DO134*$D134*$G134*$H134*$L134*DP$9)</f>
        <v>0</v>
      </c>
      <c r="DQ134" s="39">
        <f t="shared" si="1005"/>
        <v>53</v>
      </c>
      <c r="DR134" s="39">
        <f t="shared" si="1005"/>
        <v>32431261.977928795</v>
      </c>
    </row>
    <row r="135" spans="1:122" ht="60" customHeight="1" x14ac:dyDescent="0.25">
      <c r="A135" s="46"/>
      <c r="B135" s="47">
        <v>107</v>
      </c>
      <c r="C135" s="53" t="s">
        <v>266</v>
      </c>
      <c r="D135" s="54">
        <f t="shared" si="568"/>
        <v>19063</v>
      </c>
      <c r="E135" s="35">
        <v>18530</v>
      </c>
      <c r="F135" s="35">
        <v>18715</v>
      </c>
      <c r="G135" s="55">
        <v>7.4</v>
      </c>
      <c r="H135" s="37">
        <v>1.25</v>
      </c>
      <c r="I135" s="37">
        <v>1.25</v>
      </c>
      <c r="J135" s="38"/>
      <c r="K135" s="34">
        <v>1.4</v>
      </c>
      <c r="L135" s="34">
        <v>1.68</v>
      </c>
      <c r="M135" s="34">
        <v>2.23</v>
      </c>
      <c r="N135" s="34">
        <v>2.57</v>
      </c>
      <c r="O135" s="39">
        <v>0</v>
      </c>
      <c r="P135" s="39">
        <f t="shared" si="954"/>
        <v>0</v>
      </c>
      <c r="Q135" s="39">
        <v>0</v>
      </c>
      <c r="R135" s="39">
        <f t="shared" si="955"/>
        <v>0</v>
      </c>
      <c r="S135" s="39">
        <v>0</v>
      </c>
      <c r="T135" s="39">
        <f t="shared" si="956"/>
        <v>0</v>
      </c>
      <c r="U135" s="39"/>
      <c r="V135" s="39">
        <f t="shared" si="957"/>
        <v>0</v>
      </c>
      <c r="W135" s="39">
        <v>0</v>
      </c>
      <c r="X135" s="39">
        <f t="shared" si="958"/>
        <v>0</v>
      </c>
      <c r="Y135" s="39">
        <v>0</v>
      </c>
      <c r="Z135" s="39">
        <f t="shared" si="959"/>
        <v>0</v>
      </c>
      <c r="AA135" s="39">
        <v>0</v>
      </c>
      <c r="AB135" s="39">
        <f t="shared" si="960"/>
        <v>0</v>
      </c>
      <c r="AC135" s="39">
        <v>0</v>
      </c>
      <c r="AD135" s="39">
        <f t="shared" si="961"/>
        <v>0</v>
      </c>
      <c r="AE135" s="39">
        <v>174</v>
      </c>
      <c r="AF135" s="39">
        <f t="shared" si="962"/>
        <v>52947855.625</v>
      </c>
      <c r="AG135" s="39">
        <v>0</v>
      </c>
      <c r="AH135" s="39">
        <f t="shared" si="963"/>
        <v>0</v>
      </c>
      <c r="AI135" s="39">
        <v>0</v>
      </c>
      <c r="AJ135" s="39">
        <f t="shared" si="964"/>
        <v>0</v>
      </c>
      <c r="AK135" s="39"/>
      <c r="AL135" s="39">
        <f t="shared" si="965"/>
        <v>0</v>
      </c>
      <c r="AM135" s="42">
        <v>0</v>
      </c>
      <c r="AN135" s="39">
        <f t="shared" si="966"/>
        <v>0</v>
      </c>
      <c r="AO135" s="43"/>
      <c r="AP135" s="39">
        <f t="shared" si="967"/>
        <v>0</v>
      </c>
      <c r="AQ135" s="39">
        <v>0</v>
      </c>
      <c r="AR135" s="39">
        <f t="shared" si="968"/>
        <v>0</v>
      </c>
      <c r="AS135" s="39">
        <v>55</v>
      </c>
      <c r="AT135" s="39">
        <f t="shared" si="969"/>
        <v>16435343.963499999</v>
      </c>
      <c r="AU135" s="39">
        <v>0</v>
      </c>
      <c r="AV135" s="39">
        <f t="shared" si="970"/>
        <v>0</v>
      </c>
      <c r="AW135" s="39"/>
      <c r="AX135" s="39">
        <f t="shared" si="971"/>
        <v>0</v>
      </c>
      <c r="AY135" s="39"/>
      <c r="AZ135" s="39">
        <f t="shared" si="972"/>
        <v>0</v>
      </c>
      <c r="BA135" s="39">
        <v>0</v>
      </c>
      <c r="BB135" s="39">
        <f t="shared" si="973"/>
        <v>0</v>
      </c>
      <c r="BC135" s="39">
        <v>0</v>
      </c>
      <c r="BD135" s="39">
        <f t="shared" si="974"/>
        <v>0</v>
      </c>
      <c r="BE135" s="39">
        <v>0</v>
      </c>
      <c r="BF135" s="39">
        <f t="shared" si="975"/>
        <v>0</v>
      </c>
      <c r="BG135" s="39"/>
      <c r="BH135" s="39">
        <f t="shared" si="976"/>
        <v>0</v>
      </c>
      <c r="BI135" s="39">
        <v>0</v>
      </c>
      <c r="BJ135" s="39">
        <f t="shared" si="977"/>
        <v>0</v>
      </c>
      <c r="BK135" s="39">
        <v>0</v>
      </c>
      <c r="BL135" s="39">
        <f t="shared" si="978"/>
        <v>0</v>
      </c>
      <c r="BM135" s="39">
        <v>0</v>
      </c>
      <c r="BN135" s="39">
        <f t="shared" si="979"/>
        <v>0</v>
      </c>
      <c r="BO135" s="49">
        <v>0</v>
      </c>
      <c r="BP135" s="39">
        <f t="shared" si="980"/>
        <v>0</v>
      </c>
      <c r="BQ135" s="39">
        <v>0</v>
      </c>
      <c r="BR135" s="39">
        <f t="shared" si="981"/>
        <v>0</v>
      </c>
      <c r="BS135" s="39">
        <v>0</v>
      </c>
      <c r="BT135" s="39">
        <f t="shared" si="982"/>
        <v>0</v>
      </c>
      <c r="BU135" s="39">
        <v>0</v>
      </c>
      <c r="BV135" s="39">
        <f t="shared" si="983"/>
        <v>0</v>
      </c>
      <c r="BW135" s="39">
        <v>0</v>
      </c>
      <c r="BX135" s="39">
        <f t="shared" si="984"/>
        <v>0</v>
      </c>
      <c r="BY135" s="39"/>
      <c r="BZ135" s="39">
        <f t="shared" si="985"/>
        <v>0</v>
      </c>
      <c r="CA135" s="39">
        <v>0</v>
      </c>
      <c r="CB135" s="39">
        <f t="shared" si="986"/>
        <v>0</v>
      </c>
      <c r="CC135" s="39">
        <v>0</v>
      </c>
      <c r="CD135" s="39">
        <f t="shared" si="987"/>
        <v>0</v>
      </c>
      <c r="CE135" s="39">
        <v>0</v>
      </c>
      <c r="CF135" s="39">
        <f t="shared" si="988"/>
        <v>0</v>
      </c>
      <c r="CG135" s="39"/>
      <c r="CH135" s="39">
        <f t="shared" si="989"/>
        <v>0</v>
      </c>
      <c r="CI135" s="39"/>
      <c r="CJ135" s="39">
        <f t="shared" si="990"/>
        <v>0</v>
      </c>
      <c r="CK135" s="39"/>
      <c r="CL135" s="39">
        <f t="shared" si="991"/>
        <v>0</v>
      </c>
      <c r="CM135" s="39"/>
      <c r="CN135" s="39">
        <f t="shared" si="992"/>
        <v>0</v>
      </c>
      <c r="CO135" s="39"/>
      <c r="CP135" s="39">
        <f t="shared" si="993"/>
        <v>0</v>
      </c>
      <c r="CQ135" s="44"/>
      <c r="CR135" s="39">
        <f t="shared" si="994"/>
        <v>0</v>
      </c>
      <c r="CS135" s="39"/>
      <c r="CT135" s="39">
        <f t="shared" si="995"/>
        <v>0</v>
      </c>
      <c r="CU135" s="39"/>
      <c r="CV135" s="39">
        <f t="shared" si="996"/>
        <v>0</v>
      </c>
      <c r="CW135" s="39"/>
      <c r="CX135" s="39">
        <f t="shared" si="997"/>
        <v>0</v>
      </c>
      <c r="CY135" s="39"/>
      <c r="CZ135" s="39">
        <f t="shared" si="998"/>
        <v>0</v>
      </c>
      <c r="DA135" s="39"/>
      <c r="DB135" s="39">
        <f t="shared" si="999"/>
        <v>0</v>
      </c>
      <c r="DC135" s="39"/>
      <c r="DD135" s="39">
        <f t="shared" si="1000"/>
        <v>0</v>
      </c>
      <c r="DE135" s="39"/>
      <c r="DF135" s="39">
        <f t="shared" si="1001"/>
        <v>0</v>
      </c>
      <c r="DG135" s="39"/>
      <c r="DH135" s="39">
        <f t="shared" si="1002"/>
        <v>0</v>
      </c>
      <c r="DI135" s="39"/>
      <c r="DJ135" s="39">
        <f t="shared" si="1003"/>
        <v>0</v>
      </c>
      <c r="DK135" s="39"/>
      <c r="DL135" s="39">
        <f t="shared" si="1004"/>
        <v>0</v>
      </c>
      <c r="DM135" s="39"/>
      <c r="DN135" s="39">
        <f t="shared" si="790"/>
        <v>0</v>
      </c>
      <c r="DO135" s="39"/>
      <c r="DP135" s="39">
        <f t="shared" si="565"/>
        <v>0</v>
      </c>
      <c r="DQ135" s="39">
        <f t="shared" si="1005"/>
        <v>229</v>
      </c>
      <c r="DR135" s="39">
        <f t="shared" si="1005"/>
        <v>69383199.588499993</v>
      </c>
    </row>
    <row r="136" spans="1:122" ht="30" customHeight="1" x14ac:dyDescent="0.25">
      <c r="A136" s="46"/>
      <c r="B136" s="47">
        <v>108</v>
      </c>
      <c r="C136" s="33" t="s">
        <v>267</v>
      </c>
      <c r="D136" s="34">
        <f t="shared" si="568"/>
        <v>19063</v>
      </c>
      <c r="E136" s="35">
        <v>18530</v>
      </c>
      <c r="F136" s="35">
        <v>18715</v>
      </c>
      <c r="G136" s="48">
        <v>1.92</v>
      </c>
      <c r="H136" s="37">
        <v>1</v>
      </c>
      <c r="I136" s="37">
        <v>1</v>
      </c>
      <c r="J136" s="38"/>
      <c r="K136" s="34">
        <v>1.4</v>
      </c>
      <c r="L136" s="34">
        <v>1.68</v>
      </c>
      <c r="M136" s="34">
        <v>2.23</v>
      </c>
      <c r="N136" s="34">
        <v>2.57</v>
      </c>
      <c r="O136" s="39">
        <v>0</v>
      </c>
      <c r="P136" s="39">
        <f t="shared" si="954"/>
        <v>0</v>
      </c>
      <c r="Q136" s="39">
        <v>0</v>
      </c>
      <c r="R136" s="39">
        <f t="shared" si="955"/>
        <v>0</v>
      </c>
      <c r="S136" s="39">
        <v>0</v>
      </c>
      <c r="T136" s="39">
        <f t="shared" si="956"/>
        <v>0</v>
      </c>
      <c r="U136" s="39"/>
      <c r="V136" s="39">
        <f t="shared" si="957"/>
        <v>0</v>
      </c>
      <c r="W136" s="39">
        <v>0</v>
      </c>
      <c r="X136" s="39">
        <f t="shared" si="958"/>
        <v>0</v>
      </c>
      <c r="Y136" s="39">
        <v>0</v>
      </c>
      <c r="Z136" s="39">
        <f t="shared" si="959"/>
        <v>0</v>
      </c>
      <c r="AA136" s="39">
        <v>0</v>
      </c>
      <c r="AB136" s="39">
        <f t="shared" si="960"/>
        <v>0</v>
      </c>
      <c r="AC136" s="39">
        <v>0</v>
      </c>
      <c r="AD136" s="39">
        <f t="shared" si="961"/>
        <v>0</v>
      </c>
      <c r="AE136" s="39">
        <v>240</v>
      </c>
      <c r="AF136" s="39">
        <f t="shared" si="962"/>
        <v>15158976</v>
      </c>
      <c r="AG136" s="39">
        <v>0</v>
      </c>
      <c r="AH136" s="39">
        <f t="shared" si="963"/>
        <v>0</v>
      </c>
      <c r="AI136" s="39">
        <v>0</v>
      </c>
      <c r="AJ136" s="39">
        <f t="shared" si="964"/>
        <v>0</v>
      </c>
      <c r="AK136" s="39"/>
      <c r="AL136" s="39">
        <f t="shared" si="965"/>
        <v>0</v>
      </c>
      <c r="AM136" s="42">
        <v>0</v>
      </c>
      <c r="AN136" s="39">
        <f t="shared" si="966"/>
        <v>0</v>
      </c>
      <c r="AO136" s="43">
        <v>20</v>
      </c>
      <c r="AP136" s="39">
        <f t="shared" si="967"/>
        <v>1240525.22496</v>
      </c>
      <c r="AQ136" s="39">
        <v>0</v>
      </c>
      <c r="AR136" s="39">
        <f t="shared" si="968"/>
        <v>0</v>
      </c>
      <c r="AS136" s="39">
        <v>18</v>
      </c>
      <c r="AT136" s="39">
        <f t="shared" si="969"/>
        <v>1116472.7024639999</v>
      </c>
      <c r="AU136" s="39">
        <v>0</v>
      </c>
      <c r="AV136" s="39">
        <f t="shared" si="970"/>
        <v>0</v>
      </c>
      <c r="AW136" s="39"/>
      <c r="AX136" s="39">
        <f t="shared" si="971"/>
        <v>0</v>
      </c>
      <c r="AY136" s="39"/>
      <c r="AZ136" s="39">
        <f t="shared" si="972"/>
        <v>0</v>
      </c>
      <c r="BA136" s="39">
        <v>0</v>
      </c>
      <c r="BB136" s="39">
        <f t="shared" si="973"/>
        <v>0</v>
      </c>
      <c r="BC136" s="39">
        <v>0</v>
      </c>
      <c r="BD136" s="39">
        <f t="shared" si="974"/>
        <v>0</v>
      </c>
      <c r="BE136" s="39">
        <v>0</v>
      </c>
      <c r="BF136" s="39">
        <f t="shared" si="975"/>
        <v>0</v>
      </c>
      <c r="BG136" s="39">
        <v>0</v>
      </c>
      <c r="BH136" s="39">
        <f t="shared" si="976"/>
        <v>0</v>
      </c>
      <c r="BI136" s="39">
        <v>0</v>
      </c>
      <c r="BJ136" s="39">
        <f t="shared" si="977"/>
        <v>0</v>
      </c>
      <c r="BK136" s="39">
        <v>0</v>
      </c>
      <c r="BL136" s="39">
        <f t="shared" si="978"/>
        <v>0</v>
      </c>
      <c r="BM136" s="39">
        <v>0</v>
      </c>
      <c r="BN136" s="39">
        <f t="shared" si="979"/>
        <v>0</v>
      </c>
      <c r="BO136" s="49">
        <v>0</v>
      </c>
      <c r="BP136" s="39">
        <f t="shared" si="980"/>
        <v>0</v>
      </c>
      <c r="BQ136" s="39">
        <v>190</v>
      </c>
      <c r="BR136" s="39">
        <f t="shared" si="981"/>
        <v>13018528.588799998</v>
      </c>
      <c r="BS136" s="39">
        <v>4</v>
      </c>
      <c r="BT136" s="39">
        <f t="shared" si="982"/>
        <v>183928.90879999998</v>
      </c>
      <c r="BU136" s="39">
        <v>0</v>
      </c>
      <c r="BV136" s="39">
        <f t="shared" si="983"/>
        <v>0</v>
      </c>
      <c r="BW136" s="39">
        <v>0</v>
      </c>
      <c r="BX136" s="39">
        <f t="shared" si="984"/>
        <v>0</v>
      </c>
      <c r="BY136" s="39"/>
      <c r="BZ136" s="39">
        <f t="shared" si="985"/>
        <v>0</v>
      </c>
      <c r="CA136" s="39">
        <v>0</v>
      </c>
      <c r="CB136" s="39">
        <f t="shared" si="986"/>
        <v>0</v>
      </c>
      <c r="CC136" s="39">
        <v>0</v>
      </c>
      <c r="CD136" s="39">
        <f t="shared" si="987"/>
        <v>0</v>
      </c>
      <c r="CE136" s="39">
        <v>0</v>
      </c>
      <c r="CF136" s="39">
        <f t="shared" si="988"/>
        <v>0</v>
      </c>
      <c r="CG136" s="39"/>
      <c r="CH136" s="39">
        <f t="shared" si="989"/>
        <v>0</v>
      </c>
      <c r="CI136" s="39"/>
      <c r="CJ136" s="39">
        <f t="shared" si="990"/>
        <v>0</v>
      </c>
      <c r="CK136" s="39">
        <v>1</v>
      </c>
      <c r="CL136" s="39">
        <f t="shared" si="991"/>
        <v>50277.270399999994</v>
      </c>
      <c r="CM136" s="39">
        <v>2</v>
      </c>
      <c r="CN136" s="39">
        <f t="shared" si="992"/>
        <v>122976.45427199999</v>
      </c>
      <c r="CO136" s="39">
        <v>3</v>
      </c>
      <c r="CP136" s="39">
        <f t="shared" si="993"/>
        <v>212063.43110399996</v>
      </c>
      <c r="CQ136" s="44"/>
      <c r="CR136" s="39">
        <f t="shared" si="994"/>
        <v>0</v>
      </c>
      <c r="CS136" s="39"/>
      <c r="CT136" s="39">
        <f t="shared" si="995"/>
        <v>0</v>
      </c>
      <c r="CU136" s="39"/>
      <c r="CV136" s="39">
        <f t="shared" si="996"/>
        <v>0</v>
      </c>
      <c r="CW136" s="39">
        <v>11</v>
      </c>
      <c r="CX136" s="39">
        <f t="shared" si="997"/>
        <v>761388.87686399999</v>
      </c>
      <c r="CY136" s="39">
        <v>1</v>
      </c>
      <c r="CZ136" s="39">
        <f t="shared" si="998"/>
        <v>69089.067263999998</v>
      </c>
      <c r="DA136" s="39">
        <v>4</v>
      </c>
      <c r="DB136" s="39">
        <f t="shared" si="999"/>
        <v>276868.68249599996</v>
      </c>
      <c r="DC136" s="39">
        <v>1</v>
      </c>
      <c r="DD136" s="39">
        <f t="shared" si="1000"/>
        <v>57098.809599999979</v>
      </c>
      <c r="DE136" s="39"/>
      <c r="DF136" s="39">
        <f t="shared" si="1001"/>
        <v>0</v>
      </c>
      <c r="DG136" s="39"/>
      <c r="DH136" s="39">
        <f t="shared" si="1002"/>
        <v>0</v>
      </c>
      <c r="DI136" s="39"/>
      <c r="DJ136" s="39">
        <f t="shared" si="1003"/>
        <v>0</v>
      </c>
      <c r="DK136" s="39">
        <v>1</v>
      </c>
      <c r="DL136" s="39">
        <f t="shared" si="1004"/>
        <v>101685.59159999999</v>
      </c>
      <c r="DM136" s="39"/>
      <c r="DN136" s="39">
        <f t="shared" si="790"/>
        <v>0</v>
      </c>
      <c r="DO136" s="39"/>
      <c r="DP136" s="39">
        <f t="shared" si="565"/>
        <v>0</v>
      </c>
      <c r="DQ136" s="39">
        <f t="shared" si="1005"/>
        <v>496</v>
      </c>
      <c r="DR136" s="39">
        <f t="shared" si="1005"/>
        <v>32369879.608623996</v>
      </c>
    </row>
    <row r="137" spans="1:122" ht="30" customHeight="1" x14ac:dyDescent="0.25">
      <c r="A137" s="46"/>
      <c r="B137" s="47">
        <v>109</v>
      </c>
      <c r="C137" s="33" t="s">
        <v>268</v>
      </c>
      <c r="D137" s="34">
        <f t="shared" si="568"/>
        <v>19063</v>
      </c>
      <c r="E137" s="35">
        <v>18530</v>
      </c>
      <c r="F137" s="35">
        <v>18715</v>
      </c>
      <c r="G137" s="48">
        <v>1.39</v>
      </c>
      <c r="H137" s="37">
        <v>1</v>
      </c>
      <c r="I137" s="37">
        <v>1</v>
      </c>
      <c r="J137" s="38"/>
      <c r="K137" s="34">
        <v>1.4</v>
      </c>
      <c r="L137" s="34">
        <v>1.68</v>
      </c>
      <c r="M137" s="34">
        <v>2.23</v>
      </c>
      <c r="N137" s="34">
        <v>2.57</v>
      </c>
      <c r="O137" s="39">
        <v>0</v>
      </c>
      <c r="P137" s="39">
        <f t="shared" si="954"/>
        <v>0</v>
      </c>
      <c r="Q137" s="39">
        <v>0</v>
      </c>
      <c r="R137" s="39">
        <f t="shared" si="955"/>
        <v>0</v>
      </c>
      <c r="S137" s="39">
        <v>0</v>
      </c>
      <c r="T137" s="39">
        <f t="shared" si="956"/>
        <v>0</v>
      </c>
      <c r="U137" s="39"/>
      <c r="V137" s="39">
        <f t="shared" si="957"/>
        <v>0</v>
      </c>
      <c r="W137" s="39">
        <v>0</v>
      </c>
      <c r="X137" s="39">
        <f t="shared" si="958"/>
        <v>0</v>
      </c>
      <c r="Y137" s="39">
        <v>0</v>
      </c>
      <c r="Z137" s="39">
        <f t="shared" si="959"/>
        <v>0</v>
      </c>
      <c r="AA137" s="39">
        <v>0</v>
      </c>
      <c r="AB137" s="39">
        <f t="shared" si="960"/>
        <v>0</v>
      </c>
      <c r="AC137" s="39">
        <v>0</v>
      </c>
      <c r="AD137" s="39">
        <f t="shared" si="961"/>
        <v>0</v>
      </c>
      <c r="AE137" s="39">
        <v>355</v>
      </c>
      <c r="AF137" s="39">
        <f t="shared" si="962"/>
        <v>16233065.770833328</v>
      </c>
      <c r="AG137" s="39">
        <v>0</v>
      </c>
      <c r="AH137" s="39">
        <f t="shared" si="963"/>
        <v>0</v>
      </c>
      <c r="AI137" s="39">
        <v>0</v>
      </c>
      <c r="AJ137" s="39">
        <f t="shared" si="964"/>
        <v>0</v>
      </c>
      <c r="AK137" s="39"/>
      <c r="AL137" s="39">
        <f t="shared" si="965"/>
        <v>0</v>
      </c>
      <c r="AM137" s="42">
        <v>0</v>
      </c>
      <c r="AN137" s="39">
        <f t="shared" si="966"/>
        <v>0</v>
      </c>
      <c r="AO137" s="43">
        <v>3</v>
      </c>
      <c r="AP137" s="39">
        <f t="shared" si="967"/>
        <v>134713.28614799998</v>
      </c>
      <c r="AQ137" s="39">
        <v>0</v>
      </c>
      <c r="AR137" s="39">
        <f t="shared" si="968"/>
        <v>0</v>
      </c>
      <c r="AS137" s="39">
        <v>9</v>
      </c>
      <c r="AT137" s="39">
        <f t="shared" si="969"/>
        <v>404139.85844399995</v>
      </c>
      <c r="AU137" s="39">
        <v>0</v>
      </c>
      <c r="AV137" s="39">
        <f t="shared" si="970"/>
        <v>0</v>
      </c>
      <c r="AW137" s="39"/>
      <c r="AX137" s="39">
        <f t="shared" si="971"/>
        <v>0</v>
      </c>
      <c r="AY137" s="39"/>
      <c r="AZ137" s="39">
        <f t="shared" si="972"/>
        <v>0</v>
      </c>
      <c r="BA137" s="39">
        <v>0</v>
      </c>
      <c r="BB137" s="39">
        <f t="shared" si="973"/>
        <v>0</v>
      </c>
      <c r="BC137" s="39">
        <v>0</v>
      </c>
      <c r="BD137" s="39">
        <f t="shared" si="974"/>
        <v>0</v>
      </c>
      <c r="BE137" s="39">
        <v>0</v>
      </c>
      <c r="BF137" s="39">
        <f t="shared" si="975"/>
        <v>0</v>
      </c>
      <c r="BG137" s="39">
        <v>0</v>
      </c>
      <c r="BH137" s="39">
        <f t="shared" si="976"/>
        <v>0</v>
      </c>
      <c r="BI137" s="39">
        <v>0</v>
      </c>
      <c r="BJ137" s="39">
        <f t="shared" si="977"/>
        <v>0</v>
      </c>
      <c r="BK137" s="39">
        <v>2</v>
      </c>
      <c r="BL137" s="39">
        <f t="shared" si="978"/>
        <v>78222.714954999989</v>
      </c>
      <c r="BM137" s="39">
        <v>0</v>
      </c>
      <c r="BN137" s="39">
        <f t="shared" si="979"/>
        <v>0</v>
      </c>
      <c r="BO137" s="49">
        <v>0</v>
      </c>
      <c r="BP137" s="39">
        <f t="shared" si="980"/>
        <v>0</v>
      </c>
      <c r="BQ137" s="39">
        <v>270</v>
      </c>
      <c r="BR137" s="39">
        <f t="shared" si="981"/>
        <v>13393239.526799999</v>
      </c>
      <c r="BS137" s="39">
        <v>14</v>
      </c>
      <c r="BT137" s="39">
        <f t="shared" si="982"/>
        <v>466049.03193333326</v>
      </c>
      <c r="BU137" s="39">
        <v>0</v>
      </c>
      <c r="BV137" s="39">
        <f t="shared" si="983"/>
        <v>0</v>
      </c>
      <c r="BW137" s="39">
        <v>0</v>
      </c>
      <c r="BX137" s="39">
        <f t="shared" si="984"/>
        <v>0</v>
      </c>
      <c r="BY137" s="39"/>
      <c r="BZ137" s="39">
        <f t="shared" si="985"/>
        <v>0</v>
      </c>
      <c r="CA137" s="39">
        <v>0</v>
      </c>
      <c r="CB137" s="39">
        <f t="shared" si="986"/>
        <v>0</v>
      </c>
      <c r="CC137" s="39">
        <v>0</v>
      </c>
      <c r="CD137" s="39">
        <f t="shared" si="987"/>
        <v>0</v>
      </c>
      <c r="CE137" s="39">
        <v>0</v>
      </c>
      <c r="CF137" s="39">
        <f t="shared" si="988"/>
        <v>0</v>
      </c>
      <c r="CG137" s="39"/>
      <c r="CH137" s="39">
        <f t="shared" si="989"/>
        <v>0</v>
      </c>
      <c r="CI137" s="39"/>
      <c r="CJ137" s="39">
        <f t="shared" si="990"/>
        <v>0</v>
      </c>
      <c r="CK137" s="39"/>
      <c r="CL137" s="39">
        <f t="shared" si="991"/>
        <v>0</v>
      </c>
      <c r="CM137" s="39"/>
      <c r="CN137" s="39">
        <f t="shared" si="992"/>
        <v>0</v>
      </c>
      <c r="CO137" s="39">
        <v>1</v>
      </c>
      <c r="CP137" s="39">
        <f t="shared" si="993"/>
        <v>51175.029380999993</v>
      </c>
      <c r="CQ137" s="44"/>
      <c r="CR137" s="39">
        <f t="shared" si="994"/>
        <v>0</v>
      </c>
      <c r="CS137" s="39">
        <v>14</v>
      </c>
      <c r="CT137" s="39">
        <f t="shared" si="995"/>
        <v>700246.48383199982</v>
      </c>
      <c r="CU137" s="39"/>
      <c r="CV137" s="39">
        <f t="shared" si="996"/>
        <v>0</v>
      </c>
      <c r="CW137" s="39">
        <v>25</v>
      </c>
      <c r="CX137" s="39">
        <f t="shared" si="997"/>
        <v>1252758.687075</v>
      </c>
      <c r="CY137" s="39"/>
      <c r="CZ137" s="39">
        <f t="shared" si="998"/>
        <v>0</v>
      </c>
      <c r="DA137" s="39">
        <v>1</v>
      </c>
      <c r="DB137" s="39">
        <f t="shared" si="999"/>
        <v>50110.34748299999</v>
      </c>
      <c r="DC137" s="39">
        <v>17</v>
      </c>
      <c r="DD137" s="39">
        <f t="shared" si="1000"/>
        <v>702731.70356666646</v>
      </c>
      <c r="DE137" s="39">
        <v>15</v>
      </c>
      <c r="DF137" s="39">
        <f t="shared" si="1001"/>
        <v>638528.59857499995</v>
      </c>
      <c r="DG137" s="39"/>
      <c r="DH137" s="39">
        <f t="shared" si="1002"/>
        <v>0</v>
      </c>
      <c r="DI137" s="39"/>
      <c r="DJ137" s="39">
        <f t="shared" si="1003"/>
        <v>0</v>
      </c>
      <c r="DK137" s="39"/>
      <c r="DL137" s="39">
        <f t="shared" si="1004"/>
        <v>0</v>
      </c>
      <c r="DM137" s="39"/>
      <c r="DN137" s="39">
        <f t="shared" si="790"/>
        <v>0</v>
      </c>
      <c r="DO137" s="39"/>
      <c r="DP137" s="39">
        <f t="shared" si="565"/>
        <v>0</v>
      </c>
      <c r="DQ137" s="39">
        <f t="shared" si="1005"/>
        <v>726</v>
      </c>
      <c r="DR137" s="39">
        <f t="shared" si="1005"/>
        <v>34104981.039026335</v>
      </c>
    </row>
    <row r="138" spans="1:122" ht="30" customHeight="1" x14ac:dyDescent="0.25">
      <c r="A138" s="46"/>
      <c r="B138" s="47">
        <v>110</v>
      </c>
      <c r="C138" s="33" t="s">
        <v>269</v>
      </c>
      <c r="D138" s="34">
        <f t="shared" si="568"/>
        <v>19063</v>
      </c>
      <c r="E138" s="35">
        <v>18530</v>
      </c>
      <c r="F138" s="35">
        <v>18715</v>
      </c>
      <c r="G138" s="48">
        <v>1.89</v>
      </c>
      <c r="H138" s="37">
        <v>1</v>
      </c>
      <c r="I138" s="37">
        <v>1</v>
      </c>
      <c r="J138" s="38"/>
      <c r="K138" s="34">
        <v>1.4</v>
      </c>
      <c r="L138" s="34">
        <v>1.68</v>
      </c>
      <c r="M138" s="34">
        <v>2.23</v>
      </c>
      <c r="N138" s="34">
        <v>2.57</v>
      </c>
      <c r="O138" s="39">
        <v>0</v>
      </c>
      <c r="P138" s="39">
        <f t="shared" si="954"/>
        <v>0</v>
      </c>
      <c r="Q138" s="39">
        <v>0</v>
      </c>
      <c r="R138" s="39">
        <f t="shared" si="955"/>
        <v>0</v>
      </c>
      <c r="S138" s="39"/>
      <c r="T138" s="39">
        <f t="shared" si="956"/>
        <v>0</v>
      </c>
      <c r="U138" s="39"/>
      <c r="V138" s="39">
        <f t="shared" si="957"/>
        <v>0</v>
      </c>
      <c r="W138" s="39"/>
      <c r="X138" s="39">
        <f t="shared" si="958"/>
        <v>0</v>
      </c>
      <c r="Y138" s="39">
        <v>0</v>
      </c>
      <c r="Z138" s="39">
        <f t="shared" si="959"/>
        <v>0</v>
      </c>
      <c r="AA138" s="39"/>
      <c r="AB138" s="39">
        <f t="shared" si="960"/>
        <v>0</v>
      </c>
      <c r="AC138" s="39"/>
      <c r="AD138" s="39">
        <f t="shared" si="961"/>
        <v>0</v>
      </c>
      <c r="AE138" s="39">
        <v>200</v>
      </c>
      <c r="AF138" s="39">
        <f t="shared" si="962"/>
        <v>12435097.5</v>
      </c>
      <c r="AG138" s="39">
        <v>0</v>
      </c>
      <c r="AH138" s="39">
        <f t="shared" si="963"/>
        <v>0</v>
      </c>
      <c r="AI138" s="39"/>
      <c r="AJ138" s="39">
        <f t="shared" si="964"/>
        <v>0</v>
      </c>
      <c r="AK138" s="39"/>
      <c r="AL138" s="39">
        <f t="shared" si="965"/>
        <v>0</v>
      </c>
      <c r="AM138" s="42">
        <v>0</v>
      </c>
      <c r="AN138" s="39">
        <f t="shared" si="966"/>
        <v>0</v>
      </c>
      <c r="AO138" s="43">
        <v>13</v>
      </c>
      <c r="AP138" s="39">
        <f t="shared" si="967"/>
        <v>793742.31190799992</v>
      </c>
      <c r="AQ138" s="39"/>
      <c r="AR138" s="39">
        <f t="shared" si="968"/>
        <v>0</v>
      </c>
      <c r="AS138" s="39">
        <v>5</v>
      </c>
      <c r="AT138" s="39">
        <f t="shared" si="969"/>
        <v>305285.50457999995</v>
      </c>
      <c r="AU138" s="39"/>
      <c r="AV138" s="39">
        <f t="shared" si="970"/>
        <v>0</v>
      </c>
      <c r="AW138" s="39"/>
      <c r="AX138" s="39">
        <f t="shared" si="971"/>
        <v>0</v>
      </c>
      <c r="AY138" s="39"/>
      <c r="AZ138" s="39">
        <f t="shared" si="972"/>
        <v>0</v>
      </c>
      <c r="BA138" s="39"/>
      <c r="BB138" s="39">
        <f t="shared" si="973"/>
        <v>0</v>
      </c>
      <c r="BC138" s="39"/>
      <c r="BD138" s="39">
        <f t="shared" si="974"/>
        <v>0</v>
      </c>
      <c r="BE138" s="39"/>
      <c r="BF138" s="39">
        <f t="shared" si="975"/>
        <v>0</v>
      </c>
      <c r="BG138" s="39"/>
      <c r="BH138" s="39">
        <f t="shared" si="976"/>
        <v>0</v>
      </c>
      <c r="BI138" s="39"/>
      <c r="BJ138" s="39">
        <f t="shared" si="977"/>
        <v>0</v>
      </c>
      <c r="BK138" s="39">
        <v>0</v>
      </c>
      <c r="BL138" s="39">
        <f t="shared" si="978"/>
        <v>0</v>
      </c>
      <c r="BM138" s="39"/>
      <c r="BN138" s="39">
        <f t="shared" si="979"/>
        <v>0</v>
      </c>
      <c r="BO138" s="49"/>
      <c r="BP138" s="39">
        <f t="shared" si="980"/>
        <v>0</v>
      </c>
      <c r="BQ138" s="39">
        <v>82</v>
      </c>
      <c r="BR138" s="39">
        <f t="shared" si="981"/>
        <v>5530733.4448799994</v>
      </c>
      <c r="BS138" s="39">
        <v>0</v>
      </c>
      <c r="BT138" s="39">
        <f t="shared" si="982"/>
        <v>0</v>
      </c>
      <c r="BU138" s="39"/>
      <c r="BV138" s="39">
        <f t="shared" si="983"/>
        <v>0</v>
      </c>
      <c r="BW138" s="39"/>
      <c r="BX138" s="39">
        <f t="shared" si="984"/>
        <v>0</v>
      </c>
      <c r="BY138" s="39"/>
      <c r="BZ138" s="39">
        <f t="shared" si="985"/>
        <v>0</v>
      </c>
      <c r="CA138" s="39"/>
      <c r="CB138" s="39">
        <f t="shared" si="986"/>
        <v>0</v>
      </c>
      <c r="CC138" s="39"/>
      <c r="CD138" s="39">
        <f t="shared" si="987"/>
        <v>0</v>
      </c>
      <c r="CE138" s="39"/>
      <c r="CF138" s="39">
        <f t="shared" si="988"/>
        <v>0</v>
      </c>
      <c r="CG138" s="39"/>
      <c r="CH138" s="39">
        <f t="shared" si="989"/>
        <v>0</v>
      </c>
      <c r="CI138" s="39"/>
      <c r="CJ138" s="39">
        <f t="shared" si="990"/>
        <v>0</v>
      </c>
      <c r="CK138" s="39"/>
      <c r="CL138" s="39">
        <f t="shared" si="991"/>
        <v>0</v>
      </c>
      <c r="CM138" s="39"/>
      <c r="CN138" s="39">
        <f t="shared" si="992"/>
        <v>0</v>
      </c>
      <c r="CO138" s="39"/>
      <c r="CP138" s="39">
        <f t="shared" si="993"/>
        <v>0</v>
      </c>
      <c r="CQ138" s="44"/>
      <c r="CR138" s="39">
        <f t="shared" si="994"/>
        <v>0</v>
      </c>
      <c r="CS138" s="39">
        <v>2</v>
      </c>
      <c r="CT138" s="39">
        <f t="shared" si="995"/>
        <v>136019.10117599997</v>
      </c>
      <c r="CU138" s="39"/>
      <c r="CV138" s="39">
        <f t="shared" si="996"/>
        <v>0</v>
      </c>
      <c r="CW138" s="39"/>
      <c r="CX138" s="39">
        <f t="shared" si="997"/>
        <v>0</v>
      </c>
      <c r="CY138" s="39"/>
      <c r="CZ138" s="39">
        <f t="shared" si="998"/>
        <v>0</v>
      </c>
      <c r="DA138" s="39"/>
      <c r="DB138" s="39">
        <f t="shared" si="999"/>
        <v>0</v>
      </c>
      <c r="DC138" s="39"/>
      <c r="DD138" s="39">
        <f t="shared" si="1000"/>
        <v>0</v>
      </c>
      <c r="DE138" s="39"/>
      <c r="DF138" s="39">
        <f t="shared" si="1001"/>
        <v>0</v>
      </c>
      <c r="DG138" s="39"/>
      <c r="DH138" s="39">
        <f t="shared" si="1002"/>
        <v>0</v>
      </c>
      <c r="DI138" s="39"/>
      <c r="DJ138" s="39">
        <f t="shared" si="1003"/>
        <v>0</v>
      </c>
      <c r="DK138" s="39"/>
      <c r="DL138" s="39">
        <f t="shared" si="1004"/>
        <v>0</v>
      </c>
      <c r="DM138" s="39"/>
      <c r="DN138" s="39">
        <f t="shared" si="790"/>
        <v>0</v>
      </c>
      <c r="DO138" s="39"/>
      <c r="DP138" s="39">
        <f t="shared" si="565"/>
        <v>0</v>
      </c>
      <c r="DQ138" s="39">
        <f t="shared" si="1005"/>
        <v>302</v>
      </c>
      <c r="DR138" s="39">
        <f t="shared" si="1005"/>
        <v>19200877.862544</v>
      </c>
    </row>
    <row r="139" spans="1:122" ht="30" customHeight="1" x14ac:dyDescent="0.25">
      <c r="A139" s="46"/>
      <c r="B139" s="47">
        <v>111</v>
      </c>
      <c r="C139" s="33" t="s">
        <v>270</v>
      </c>
      <c r="D139" s="34">
        <f t="shared" si="568"/>
        <v>19063</v>
      </c>
      <c r="E139" s="35">
        <v>18530</v>
      </c>
      <c r="F139" s="35">
        <v>18715</v>
      </c>
      <c r="G139" s="48">
        <v>2.56</v>
      </c>
      <c r="H139" s="37">
        <v>1</v>
      </c>
      <c r="I139" s="37">
        <v>1</v>
      </c>
      <c r="J139" s="38"/>
      <c r="K139" s="34">
        <v>1.4</v>
      </c>
      <c r="L139" s="34">
        <v>1.68</v>
      </c>
      <c r="M139" s="34">
        <v>2.23</v>
      </c>
      <c r="N139" s="34">
        <v>2.57</v>
      </c>
      <c r="O139" s="39">
        <v>0</v>
      </c>
      <c r="P139" s="39">
        <f t="shared" si="954"/>
        <v>0</v>
      </c>
      <c r="Q139" s="39">
        <v>0</v>
      </c>
      <c r="R139" s="39">
        <f t="shared" si="955"/>
        <v>0</v>
      </c>
      <c r="S139" s="39"/>
      <c r="T139" s="39">
        <f t="shared" si="956"/>
        <v>0</v>
      </c>
      <c r="U139" s="39"/>
      <c r="V139" s="39">
        <f t="shared" si="957"/>
        <v>0</v>
      </c>
      <c r="W139" s="39"/>
      <c r="X139" s="39">
        <f t="shared" si="958"/>
        <v>0</v>
      </c>
      <c r="Y139" s="39">
        <v>0</v>
      </c>
      <c r="Z139" s="39">
        <f t="shared" si="959"/>
        <v>0</v>
      </c>
      <c r="AA139" s="39"/>
      <c r="AB139" s="39">
        <f t="shared" si="960"/>
        <v>0</v>
      </c>
      <c r="AC139" s="39"/>
      <c r="AD139" s="39">
        <f t="shared" si="961"/>
        <v>0</v>
      </c>
      <c r="AE139" s="39">
        <v>10</v>
      </c>
      <c r="AF139" s="39">
        <f t="shared" si="962"/>
        <v>842165.33333333337</v>
      </c>
      <c r="AG139" s="39">
        <v>6</v>
      </c>
      <c r="AH139" s="39">
        <f t="shared" si="963"/>
        <v>429290.89280000003</v>
      </c>
      <c r="AI139" s="39"/>
      <c r="AJ139" s="39">
        <f t="shared" si="964"/>
        <v>0</v>
      </c>
      <c r="AK139" s="39"/>
      <c r="AL139" s="39">
        <f t="shared" si="965"/>
        <v>0</v>
      </c>
      <c r="AM139" s="42">
        <v>0</v>
      </c>
      <c r="AN139" s="39">
        <f t="shared" si="966"/>
        <v>0</v>
      </c>
      <c r="AO139" s="43">
        <v>8</v>
      </c>
      <c r="AP139" s="39">
        <f t="shared" si="967"/>
        <v>661613.45331199991</v>
      </c>
      <c r="AQ139" s="39"/>
      <c r="AR139" s="39">
        <f t="shared" si="968"/>
        <v>0</v>
      </c>
      <c r="AS139" s="39">
        <v>8</v>
      </c>
      <c r="AT139" s="39">
        <f t="shared" si="969"/>
        <v>661613.45331199991</v>
      </c>
      <c r="AU139" s="39"/>
      <c r="AV139" s="39">
        <f t="shared" si="970"/>
        <v>0</v>
      </c>
      <c r="AW139" s="39"/>
      <c r="AX139" s="39">
        <f t="shared" si="971"/>
        <v>0</v>
      </c>
      <c r="AY139" s="39"/>
      <c r="AZ139" s="39">
        <f t="shared" si="972"/>
        <v>0</v>
      </c>
      <c r="BA139" s="39"/>
      <c r="BB139" s="39">
        <f t="shared" si="973"/>
        <v>0</v>
      </c>
      <c r="BC139" s="39"/>
      <c r="BD139" s="39">
        <f t="shared" si="974"/>
        <v>0</v>
      </c>
      <c r="BE139" s="39"/>
      <c r="BF139" s="39">
        <f t="shared" si="975"/>
        <v>0</v>
      </c>
      <c r="BG139" s="39"/>
      <c r="BH139" s="39">
        <f t="shared" si="976"/>
        <v>0</v>
      </c>
      <c r="BI139" s="39"/>
      <c r="BJ139" s="39">
        <f t="shared" si="977"/>
        <v>0</v>
      </c>
      <c r="BK139" s="39">
        <v>0</v>
      </c>
      <c r="BL139" s="39">
        <f t="shared" si="978"/>
        <v>0</v>
      </c>
      <c r="BM139" s="39"/>
      <c r="BN139" s="39">
        <f t="shared" si="979"/>
        <v>0</v>
      </c>
      <c r="BO139" s="49"/>
      <c r="BP139" s="39">
        <f t="shared" si="980"/>
        <v>0</v>
      </c>
      <c r="BQ139" s="39">
        <v>6</v>
      </c>
      <c r="BR139" s="39">
        <f t="shared" si="981"/>
        <v>548148.57215999998</v>
      </c>
      <c r="BS139" s="39">
        <v>2</v>
      </c>
      <c r="BT139" s="39">
        <f t="shared" si="982"/>
        <v>122619.27253333334</v>
      </c>
      <c r="BU139" s="39"/>
      <c r="BV139" s="39">
        <f t="shared" si="983"/>
        <v>0</v>
      </c>
      <c r="BW139" s="39"/>
      <c r="BX139" s="39">
        <f t="shared" si="984"/>
        <v>0</v>
      </c>
      <c r="BY139" s="39"/>
      <c r="BZ139" s="39">
        <f t="shared" si="985"/>
        <v>0</v>
      </c>
      <c r="CA139" s="39"/>
      <c r="CB139" s="39">
        <f t="shared" si="986"/>
        <v>0</v>
      </c>
      <c r="CC139" s="39"/>
      <c r="CD139" s="39">
        <f t="shared" si="987"/>
        <v>0</v>
      </c>
      <c r="CE139" s="39"/>
      <c r="CF139" s="39">
        <f t="shared" si="988"/>
        <v>0</v>
      </c>
      <c r="CG139" s="39"/>
      <c r="CH139" s="39">
        <f t="shared" si="989"/>
        <v>0</v>
      </c>
      <c r="CI139" s="39"/>
      <c r="CJ139" s="39">
        <f t="shared" si="990"/>
        <v>0</v>
      </c>
      <c r="CK139" s="39">
        <v>3</v>
      </c>
      <c r="CL139" s="39">
        <f t="shared" si="991"/>
        <v>201109.0816</v>
      </c>
      <c r="CM139" s="39"/>
      <c r="CN139" s="39">
        <f t="shared" si="992"/>
        <v>0</v>
      </c>
      <c r="CO139" s="39"/>
      <c r="CP139" s="39">
        <f t="shared" si="993"/>
        <v>0</v>
      </c>
      <c r="CQ139" s="44"/>
      <c r="CR139" s="39">
        <f t="shared" si="994"/>
        <v>0</v>
      </c>
      <c r="CS139" s="39">
        <v>1</v>
      </c>
      <c r="CT139" s="39">
        <f t="shared" si="995"/>
        <v>92118.756351999982</v>
      </c>
      <c r="CU139" s="39"/>
      <c r="CV139" s="39">
        <f t="shared" si="996"/>
        <v>0</v>
      </c>
      <c r="CW139" s="39"/>
      <c r="CX139" s="39">
        <f t="shared" si="997"/>
        <v>0</v>
      </c>
      <c r="CY139" s="39">
        <v>1</v>
      </c>
      <c r="CZ139" s="39">
        <f t="shared" si="998"/>
        <v>92118.756351999982</v>
      </c>
      <c r="DA139" s="39"/>
      <c r="DB139" s="39">
        <f t="shared" si="999"/>
        <v>0</v>
      </c>
      <c r="DC139" s="39">
        <v>1</v>
      </c>
      <c r="DD139" s="39">
        <f t="shared" si="1000"/>
        <v>76131.746133333305</v>
      </c>
      <c r="DE139" s="39"/>
      <c r="DF139" s="39">
        <f t="shared" si="1001"/>
        <v>0</v>
      </c>
      <c r="DG139" s="39"/>
      <c r="DH139" s="39">
        <f t="shared" si="1002"/>
        <v>0</v>
      </c>
      <c r="DI139" s="39"/>
      <c r="DJ139" s="39">
        <f t="shared" si="1003"/>
        <v>0</v>
      </c>
      <c r="DK139" s="39"/>
      <c r="DL139" s="39">
        <f t="shared" si="1004"/>
        <v>0</v>
      </c>
      <c r="DM139" s="39"/>
      <c r="DN139" s="39">
        <f t="shared" si="790"/>
        <v>0</v>
      </c>
      <c r="DO139" s="39"/>
      <c r="DP139" s="39">
        <f t="shared" si="565"/>
        <v>0</v>
      </c>
      <c r="DQ139" s="39">
        <f t="shared" si="1005"/>
        <v>46</v>
      </c>
      <c r="DR139" s="39">
        <f t="shared" si="1005"/>
        <v>3726929.317888</v>
      </c>
    </row>
    <row r="140" spans="1:122" ht="16.5" customHeight="1" x14ac:dyDescent="0.25">
      <c r="A140" s="86">
        <v>18</v>
      </c>
      <c r="B140" s="88"/>
      <c r="C140" s="88" t="s">
        <v>271</v>
      </c>
      <c r="D140" s="95">
        <f t="shared" si="568"/>
        <v>19063</v>
      </c>
      <c r="E140" s="96">
        <v>18530</v>
      </c>
      <c r="F140" s="96">
        <v>18715</v>
      </c>
      <c r="G140" s="101">
        <v>1.69</v>
      </c>
      <c r="H140" s="97">
        <v>1</v>
      </c>
      <c r="I140" s="97">
        <v>1</v>
      </c>
      <c r="J140" s="98"/>
      <c r="K140" s="95">
        <v>1.4</v>
      </c>
      <c r="L140" s="95">
        <v>1.68</v>
      </c>
      <c r="M140" s="95">
        <v>2.23</v>
      </c>
      <c r="N140" s="95">
        <v>2.57</v>
      </c>
      <c r="O140" s="45">
        <f t="shared" ref="O140:BZ140" si="1006">SUM(O141:O143)</f>
        <v>383</v>
      </c>
      <c r="P140" s="45">
        <f t="shared" si="1006"/>
        <v>17194749.992466666</v>
      </c>
      <c r="Q140" s="45">
        <f t="shared" si="1006"/>
        <v>0</v>
      </c>
      <c r="R140" s="45">
        <f t="shared" si="1006"/>
        <v>0</v>
      </c>
      <c r="S140" s="94">
        <v>0</v>
      </c>
      <c r="T140" s="94">
        <f t="shared" ref="T140" si="1007">SUM(T141:T143)</f>
        <v>0</v>
      </c>
      <c r="U140" s="45">
        <f t="shared" si="1006"/>
        <v>0</v>
      </c>
      <c r="V140" s="45">
        <f t="shared" si="1006"/>
        <v>0</v>
      </c>
      <c r="W140" s="45">
        <f t="shared" si="1006"/>
        <v>0</v>
      </c>
      <c r="X140" s="45">
        <f t="shared" si="1006"/>
        <v>0</v>
      </c>
      <c r="Y140" s="45">
        <f t="shared" si="1006"/>
        <v>93</v>
      </c>
      <c r="Z140" s="45">
        <f t="shared" si="1006"/>
        <v>3968502.6007083338</v>
      </c>
      <c r="AA140" s="94">
        <f t="shared" si="1006"/>
        <v>0</v>
      </c>
      <c r="AB140" s="94">
        <f t="shared" si="1006"/>
        <v>0</v>
      </c>
      <c r="AC140" s="94">
        <f t="shared" si="1006"/>
        <v>0</v>
      </c>
      <c r="AD140" s="94">
        <f t="shared" si="1006"/>
        <v>0</v>
      </c>
      <c r="AE140" s="94">
        <f t="shared" si="1006"/>
        <v>0</v>
      </c>
      <c r="AF140" s="94">
        <f t="shared" si="1006"/>
        <v>0</v>
      </c>
      <c r="AG140" s="45">
        <f t="shared" si="1006"/>
        <v>85</v>
      </c>
      <c r="AH140" s="45">
        <f t="shared" si="1006"/>
        <v>3933472.1857083328</v>
      </c>
      <c r="AI140" s="45">
        <f t="shared" si="1006"/>
        <v>0</v>
      </c>
      <c r="AJ140" s="45">
        <f t="shared" si="1006"/>
        <v>0</v>
      </c>
      <c r="AK140" s="45">
        <f t="shared" si="1006"/>
        <v>0</v>
      </c>
      <c r="AL140" s="45">
        <f t="shared" si="1006"/>
        <v>0</v>
      </c>
      <c r="AM140" s="45">
        <f t="shared" si="1006"/>
        <v>0</v>
      </c>
      <c r="AN140" s="45">
        <f t="shared" si="1006"/>
        <v>0</v>
      </c>
      <c r="AO140" s="94">
        <f t="shared" si="1006"/>
        <v>7</v>
      </c>
      <c r="AP140" s="94">
        <f t="shared" si="1006"/>
        <v>375714.400012</v>
      </c>
      <c r="AQ140" s="94">
        <f t="shared" si="1006"/>
        <v>40</v>
      </c>
      <c r="AR140" s="94">
        <f t="shared" si="1006"/>
        <v>1917570.38515</v>
      </c>
      <c r="AS140" s="94">
        <f t="shared" si="1006"/>
        <v>3</v>
      </c>
      <c r="AT140" s="94">
        <f t="shared" si="1006"/>
        <v>149255.55808799999</v>
      </c>
      <c r="AU140" s="94">
        <f t="shared" si="1006"/>
        <v>0</v>
      </c>
      <c r="AV140" s="94">
        <f t="shared" si="1006"/>
        <v>0</v>
      </c>
      <c r="AW140" s="94">
        <f t="shared" si="1006"/>
        <v>0</v>
      </c>
      <c r="AX140" s="94">
        <f t="shared" si="1006"/>
        <v>0</v>
      </c>
      <c r="AY140" s="94">
        <f t="shared" si="1006"/>
        <v>0</v>
      </c>
      <c r="AZ140" s="94">
        <f t="shared" si="1006"/>
        <v>0</v>
      </c>
      <c r="BA140" s="94">
        <f t="shared" si="1006"/>
        <v>0</v>
      </c>
      <c r="BB140" s="94">
        <f t="shared" si="1006"/>
        <v>0</v>
      </c>
      <c r="BC140" s="94">
        <f t="shared" si="1006"/>
        <v>0</v>
      </c>
      <c r="BD140" s="94">
        <f t="shared" si="1006"/>
        <v>0</v>
      </c>
      <c r="BE140" s="94">
        <f t="shared" si="1006"/>
        <v>0</v>
      </c>
      <c r="BF140" s="94">
        <f t="shared" si="1006"/>
        <v>0</v>
      </c>
      <c r="BG140" s="94">
        <f t="shared" si="1006"/>
        <v>0</v>
      </c>
      <c r="BH140" s="94">
        <f t="shared" si="1006"/>
        <v>0</v>
      </c>
      <c r="BI140" s="94">
        <f t="shared" si="1006"/>
        <v>0</v>
      </c>
      <c r="BJ140" s="94">
        <f t="shared" si="1006"/>
        <v>0</v>
      </c>
      <c r="BK140" s="94">
        <f t="shared" si="1006"/>
        <v>3</v>
      </c>
      <c r="BL140" s="94">
        <f t="shared" si="1006"/>
        <v>124988.78990499998</v>
      </c>
      <c r="BM140" s="94">
        <f t="shared" si="1006"/>
        <v>5</v>
      </c>
      <c r="BN140" s="94">
        <f t="shared" si="1006"/>
        <v>207299.38623333332</v>
      </c>
      <c r="BO140" s="94">
        <f t="shared" si="1006"/>
        <v>0</v>
      </c>
      <c r="BP140" s="94">
        <f t="shared" si="1006"/>
        <v>0</v>
      </c>
      <c r="BQ140" s="94">
        <f t="shared" si="1006"/>
        <v>7</v>
      </c>
      <c r="BR140" s="94">
        <f t="shared" si="1006"/>
        <v>427170.46932000003</v>
      </c>
      <c r="BS140" s="94">
        <f t="shared" si="1006"/>
        <v>0</v>
      </c>
      <c r="BT140" s="94">
        <f t="shared" si="1006"/>
        <v>0</v>
      </c>
      <c r="BU140" s="94">
        <f t="shared" si="1006"/>
        <v>2</v>
      </c>
      <c r="BV140" s="94">
        <f t="shared" si="1006"/>
        <v>67864.840679999994</v>
      </c>
      <c r="BW140" s="94">
        <f t="shared" si="1006"/>
        <v>0</v>
      </c>
      <c r="BX140" s="94">
        <f t="shared" si="1006"/>
        <v>0</v>
      </c>
      <c r="BY140" s="94">
        <f t="shared" si="1006"/>
        <v>0</v>
      </c>
      <c r="BZ140" s="94">
        <f t="shared" si="1006"/>
        <v>0</v>
      </c>
      <c r="CA140" s="94">
        <f t="shared" ref="CA140:DR140" si="1008">SUM(CA141:CA143)</f>
        <v>0</v>
      </c>
      <c r="CB140" s="94">
        <f t="shared" si="1008"/>
        <v>0</v>
      </c>
      <c r="CC140" s="94">
        <f t="shared" si="1008"/>
        <v>2</v>
      </c>
      <c r="CD140" s="94">
        <f t="shared" si="1008"/>
        <v>98287.010639999993</v>
      </c>
      <c r="CE140" s="94">
        <f t="shared" si="1008"/>
        <v>0</v>
      </c>
      <c r="CF140" s="94">
        <f t="shared" si="1008"/>
        <v>0</v>
      </c>
      <c r="CG140" s="94">
        <f t="shared" si="1008"/>
        <v>0</v>
      </c>
      <c r="CH140" s="94">
        <f t="shared" si="1008"/>
        <v>0</v>
      </c>
      <c r="CI140" s="94">
        <f t="shared" si="1008"/>
        <v>0</v>
      </c>
      <c r="CJ140" s="94">
        <f t="shared" si="1008"/>
        <v>0</v>
      </c>
      <c r="CK140" s="94">
        <f t="shared" si="1008"/>
        <v>1</v>
      </c>
      <c r="CL140" s="94">
        <f t="shared" si="1008"/>
        <v>44778.193949999993</v>
      </c>
      <c r="CM140" s="94">
        <f t="shared" si="1008"/>
        <v>15</v>
      </c>
      <c r="CN140" s="94">
        <f t="shared" si="1008"/>
        <v>755728.98531899997</v>
      </c>
      <c r="CO140" s="94">
        <f t="shared" si="1008"/>
        <v>7</v>
      </c>
      <c r="CP140" s="94">
        <f t="shared" si="1008"/>
        <v>397002.70098299987</v>
      </c>
      <c r="CQ140" s="99">
        <f t="shared" si="1008"/>
        <v>0</v>
      </c>
      <c r="CR140" s="94">
        <f t="shared" si="1008"/>
        <v>0</v>
      </c>
      <c r="CS140" s="94">
        <f t="shared" si="1008"/>
        <v>6</v>
      </c>
      <c r="CT140" s="94">
        <f t="shared" si="1008"/>
        <v>340365.36424799997</v>
      </c>
      <c r="CU140" s="94">
        <f t="shared" si="1008"/>
        <v>3</v>
      </c>
      <c r="CV140" s="94">
        <f t="shared" si="1008"/>
        <v>160459.82026199999</v>
      </c>
      <c r="CW140" s="94">
        <f t="shared" si="1008"/>
        <v>2</v>
      </c>
      <c r="CX140" s="94">
        <f t="shared" si="1008"/>
        <v>113679.96950099997</v>
      </c>
      <c r="CY140" s="94">
        <f t="shared" si="1008"/>
        <v>0</v>
      </c>
      <c r="CZ140" s="94">
        <f t="shared" si="1008"/>
        <v>0</v>
      </c>
      <c r="DA140" s="94">
        <f t="shared" si="1008"/>
        <v>4</v>
      </c>
      <c r="DB140" s="94">
        <f t="shared" si="1008"/>
        <v>208133.70765599993</v>
      </c>
      <c r="DC140" s="94">
        <f t="shared" si="1008"/>
        <v>5</v>
      </c>
      <c r="DD140" s="94">
        <f t="shared" si="1008"/>
        <v>217821.20908333332</v>
      </c>
      <c r="DE140" s="94">
        <f t="shared" si="1008"/>
        <v>2</v>
      </c>
      <c r="DF140" s="94">
        <f t="shared" si="1008"/>
        <v>86537.784806666663</v>
      </c>
      <c r="DG140" s="94">
        <f t="shared" si="1008"/>
        <v>0</v>
      </c>
      <c r="DH140" s="94">
        <f t="shared" si="1008"/>
        <v>0</v>
      </c>
      <c r="DI140" s="94">
        <f t="shared" si="1008"/>
        <v>4</v>
      </c>
      <c r="DJ140" s="94">
        <f t="shared" si="1008"/>
        <v>253677.92813999997</v>
      </c>
      <c r="DK140" s="94">
        <f t="shared" si="1008"/>
        <v>0</v>
      </c>
      <c r="DL140" s="94">
        <f t="shared" si="1008"/>
        <v>0</v>
      </c>
      <c r="DM140" s="94">
        <f t="shared" si="1008"/>
        <v>3</v>
      </c>
      <c r="DN140" s="94">
        <f t="shared" si="1008"/>
        <v>293671.81733624998</v>
      </c>
      <c r="DO140" s="94">
        <f t="shared" si="1008"/>
        <v>0</v>
      </c>
      <c r="DP140" s="94">
        <f t="shared" si="1008"/>
        <v>0</v>
      </c>
      <c r="DQ140" s="94">
        <f t="shared" si="1008"/>
        <v>682</v>
      </c>
      <c r="DR140" s="94">
        <f t="shared" si="1008"/>
        <v>31336733.100196917</v>
      </c>
    </row>
    <row r="141" spans="1:122" x14ac:dyDescent="0.25">
      <c r="A141" s="46"/>
      <c r="B141" s="67">
        <v>112</v>
      </c>
      <c r="C141" s="33" t="s">
        <v>272</v>
      </c>
      <c r="D141" s="34">
        <f t="shared" si="568"/>
        <v>19063</v>
      </c>
      <c r="E141" s="35">
        <v>18530</v>
      </c>
      <c r="F141" s="35">
        <v>18715</v>
      </c>
      <c r="G141" s="48">
        <v>1.66</v>
      </c>
      <c r="H141" s="37">
        <v>1</v>
      </c>
      <c r="I141" s="38">
        <v>0.9</v>
      </c>
      <c r="J141" s="38"/>
      <c r="K141" s="34">
        <v>1.4</v>
      </c>
      <c r="L141" s="34">
        <v>1.68</v>
      </c>
      <c r="M141" s="34">
        <v>2.23</v>
      </c>
      <c r="N141" s="34">
        <v>2.57</v>
      </c>
      <c r="O141" s="39">
        <v>175</v>
      </c>
      <c r="P141" s="39">
        <f t="shared" ref="P141:P142" si="1009">(O141/12*5*$D141*$G141*$H141*$K141*P$9)+(O141/12*4*$E141*$G141*$I141*$K141)+(O141/12*3*$F141*$G141*$I141*$K141)</f>
        <v>7236096.2129166657</v>
      </c>
      <c r="Q141" s="39">
        <v>0</v>
      </c>
      <c r="R141" s="39">
        <f t="shared" ref="R141:R142" si="1010">(Q141/12*5*$D141*$G141*$H141*$K141*R$9)+(Q141/12*4*$E141*$G141*$I141*$K141)+(Q141/12*3*$F141*$G141*$I141*$K141)</f>
        <v>0</v>
      </c>
      <c r="S141" s="39">
        <v>0</v>
      </c>
      <c r="T141" s="39">
        <f t="shared" ref="T141:T142" si="1011">(S141/12*5*$D141*$G141*$H141*$K141*T$9)+(S141/12*4*$E141*$G141*$I141*$K141)+(S141/12*3*$F141*$G141*$I141*$K141)</f>
        <v>0</v>
      </c>
      <c r="U141" s="39"/>
      <c r="V141" s="39">
        <f t="shared" ref="V141:V142" si="1012">(U141/12*5*$D141*$G141*$H141*$K141*V$9)+(U141/12*4*$E141*$G141*$I141*$K141)+(U141/12*3*$F141*$G141*$I141*$K141)</f>
        <v>0</v>
      </c>
      <c r="W141" s="39">
        <v>0</v>
      </c>
      <c r="X141" s="39">
        <f t="shared" ref="X141:X142" si="1013">(W141/12*5*$D141*$G141*$H141*$K141*X$9)+(W141/12*4*$E141*$G141*$I141*$K141)+(W141/12*3*$F141*$G141*$I141*$K141)</f>
        <v>0</v>
      </c>
      <c r="Y141" s="39">
        <v>74</v>
      </c>
      <c r="Z141" s="39">
        <f t="shared" ref="Z141:Z142" si="1014">(Y141/12*5*$D141*$G141*$H141*$K141*Z$9)+(Y141/12*4*$E141*$G141*$I141*$K141)+(Y141/12*3*$F141*$G141*$I141*$K141)</f>
        <v>3059834.9700333336</v>
      </c>
      <c r="AA141" s="39">
        <v>0</v>
      </c>
      <c r="AB141" s="39">
        <f t="shared" ref="AB141:AB142" si="1015">(AA141/12*5*$D141*$G141*$H141*$K141*AB$9)+(AA141/12*4*$E141*$G141*$I141*$K141)+(AA141/12*3*$F141*$G141*$I141*$K141)</f>
        <v>0</v>
      </c>
      <c r="AC141" s="39">
        <v>0</v>
      </c>
      <c r="AD141" s="39">
        <f t="shared" ref="AD141:AD142" si="1016">(AC141/12*5*$D141*$G141*$H141*$K141*AD$9)+(AC141/12*4*$E141*$G141*$I141*$K141)+(AC141/12*3*$F141*$G141*$I141*$K141)</f>
        <v>0</v>
      </c>
      <c r="AE141" s="39">
        <v>0</v>
      </c>
      <c r="AF141" s="39">
        <f t="shared" ref="AF141:AF142" si="1017">(AE141/12*5*$D141*$G141*$H141*$K141*AF$9)+(AE141/12*4*$E141*$G141*$I141*$K141)+(AE141/12*3*$F141*$G141*$I141*$K141)</f>
        <v>0</v>
      </c>
      <c r="AG141" s="39">
        <v>20</v>
      </c>
      <c r="AH141" s="39">
        <f t="shared" ref="AH141:AH142" si="1018">(AG141/12*5*$D141*$G141*$H141*$K141*AH$9)+(AG141/12*4*$E141*$G141*$I141*$K141)+(AG141/12*3*$F141*$G141*$I141*$K141)</f>
        <v>826982.42433333327</v>
      </c>
      <c r="AI141" s="39">
        <v>0</v>
      </c>
      <c r="AJ141" s="39">
        <f t="shared" ref="AJ141:AJ142" si="1019">(AI141/12*5*$D141*$G141*$H141*$K141*AJ$9)+(AI141/12*4*$E141*$G141*$I141*$K141)+(AI141/12*3*$F141*$G141*$I141*$K141)</f>
        <v>0</v>
      </c>
      <c r="AK141" s="39"/>
      <c r="AL141" s="39">
        <f t="shared" ref="AL141:AL142" si="1020">(AK141/12*5*$D141*$G141*$H141*$K141*AL$9)+(AK141/12*4*$E141*$G141*$I141*$K141)+(AK141/12*3*$F141*$G141*$I141*$K141)</f>
        <v>0</v>
      </c>
      <c r="AM141" s="42">
        <v>0</v>
      </c>
      <c r="AN141" s="39">
        <f t="shared" ref="AN141:AN142" si="1021">(AM141/12*5*$D141*$G141*$H141*$K141*AN$9)+(AM141/12*4*$E141*$G141*$I141*$K141)+(AM141/12*3*$F141*$G141*$I141*$K141)</f>
        <v>0</v>
      </c>
      <c r="AO141" s="43">
        <v>2</v>
      </c>
      <c r="AP141" s="39">
        <f t="shared" ref="AP141:AP142" si="1022">(AO141/12*5*$D141*$G141*$H141*$L141*AP$9)+(AO141/12*4*$E141*$G141*$I141*$L141)+(AO141/12*3*$F141*$G141*$I141*$L141)</f>
        <v>99503.705391999974</v>
      </c>
      <c r="AQ141" s="39">
        <v>25</v>
      </c>
      <c r="AR141" s="39">
        <f t="shared" ref="AR141:AR142" si="1023">(AQ141/12*5*$D141*$G141*$H141*$L141*AR$9)+(AQ141/12*4*$E141*$G141*$I141*$L141)+(AQ141/12*3*$F141*$G141*$I141*$L141)</f>
        <v>1185095.6215000001</v>
      </c>
      <c r="AS141" s="39">
        <v>3</v>
      </c>
      <c r="AT141" s="39">
        <f t="shared" ref="AT141:AT142" si="1024">(AS141/12*5*$D141*$G141*$H141*$L141*AT$9)+(AS141/12*4*$E141*$G141*$I141*$L141)+(AS141/12*3*$F141*$G141*$I141*$L141)</f>
        <v>149255.55808799999</v>
      </c>
      <c r="AU141" s="39">
        <v>0</v>
      </c>
      <c r="AV141" s="39">
        <f t="shared" ref="AV141:AV142" si="1025">(AU141/12*5*$D141*$G141*$H141*$L141*AV$9)+(AU141/12*4*$E141*$G141*$I141*$L141)+(AU141/12*3*$F141*$G141*$I141*$L141)</f>
        <v>0</v>
      </c>
      <c r="AW141" s="39"/>
      <c r="AX141" s="39">
        <f t="shared" ref="AX141:AX142" si="1026">(AW141/12*5*$D141*$G141*$H141*$K141*AX$9)+(AW141/12*4*$E141*$G141*$I141*$K141)+(AW141/12*3*$F141*$G141*$I141*$K141)</f>
        <v>0</v>
      </c>
      <c r="AY141" s="39"/>
      <c r="AZ141" s="39">
        <f t="shared" ref="AZ141:AZ142" si="1027">(AY141/12*5*$D141*$G141*$H141*$K141*AZ$9)+(AY141/12*4*$E141*$G141*$I141*$K141)+(AY141/12*3*$F141*$G141*$I141*$K141)</f>
        <v>0</v>
      </c>
      <c r="BA141" s="39"/>
      <c r="BB141" s="39">
        <f t="shared" ref="BB141:BB142" si="1028">(BA141/12*5*$D141*$G141*$H141*$L141*BB$9)+(BA141/12*4*$E141*$G141*$I141*$L141)+(BA141/12*3*$F141*$G141*$I141*$L141)</f>
        <v>0</v>
      </c>
      <c r="BC141" s="39">
        <v>0</v>
      </c>
      <c r="BD141" s="39">
        <f t="shared" ref="BD141:BD142" si="1029">(BC141/12*5*$D141*$G141*$H141*$K141*BD$9)+(BC141/12*4*$E141*$G141*$I141*$K141)+(BC141/12*3*$F141*$G141*$I141*$K141)</f>
        <v>0</v>
      </c>
      <c r="BE141" s="39">
        <v>0</v>
      </c>
      <c r="BF141" s="39">
        <f t="shared" ref="BF141:BF142" si="1030">(BE141/12*5*$D141*$G141*$H141*$K141*BF$9)+(BE141/12*4*$E141*$G141*$I141*$K141)+(BE141/12*3*$F141*$G141*$I141*$K141)</f>
        <v>0</v>
      </c>
      <c r="BG141" s="39">
        <v>0</v>
      </c>
      <c r="BH141" s="39">
        <f t="shared" ref="BH141:BH142" si="1031">(BG141/12*5*$D141*$G141*$H141*$K141*BH$9)+(BG141/12*4*$E141*$G141*$I141*$K141)+(BG141/12*3*$F141*$G141*$I141*$K141)</f>
        <v>0</v>
      </c>
      <c r="BI141" s="39">
        <v>0</v>
      </c>
      <c r="BJ141" s="39">
        <f t="shared" ref="BJ141:BJ142" si="1032">(BI141/12*5*$D141*$G141*$H141*$L141*BJ$9)+(BI141/12*4*$E141*$G141*$I141*$L141)+(BI141/12*3*$F141*$G141*$I141*$L141)</f>
        <v>0</v>
      </c>
      <c r="BK141" s="39">
        <v>3</v>
      </c>
      <c r="BL141" s="39">
        <f t="shared" ref="BL141:BL142" si="1033">(BK141/12*5*$D141*$G141*$H141*$K141*BL$9)+(BK141/12*4*$E141*$G141*$I141*$K141)+(BK141/12*3*$F141*$G141*$I141*$K141)</f>
        <v>124988.78990499998</v>
      </c>
      <c r="BM141" s="39">
        <v>5</v>
      </c>
      <c r="BN141" s="39">
        <f t="shared" ref="BN141:BN142" si="1034">(BM141/12*5*$D141*$G141*$H141*$K141*BN$9)+(BM141/12*4*$E141*$G141*$I141*$K141)+(BM141/12*3*$F141*$G141*$I141*$K141)</f>
        <v>207299.38623333332</v>
      </c>
      <c r="BO141" s="49"/>
      <c r="BP141" s="39">
        <f t="shared" ref="BP141:BP142" si="1035">(BO141/12*5*$D141*$G141*$H141*$L141*BP$9)+(BO141/12*4*$E141*$G141*$I141*$L141)+(BO141/12*3*$F141*$G141*$I141*$L141)</f>
        <v>0</v>
      </c>
      <c r="BQ141" s="39">
        <v>0</v>
      </c>
      <c r="BR141" s="39">
        <f t="shared" ref="BR141:BR142" si="1036">(BQ141/12*5*$D141*$G141*$H141*$L141*BR$9)+(BQ141/12*4*$E141*$G141*$I141*$L141)+(BQ141/12*3*$F141*$G141*$I141*$L141)</f>
        <v>0</v>
      </c>
      <c r="BS141" s="39">
        <v>0</v>
      </c>
      <c r="BT141" s="39">
        <f t="shared" ref="BT141:BT142" si="1037">(BS141/12*5*$D141*$G141*$H141*$K141*BT$9)+(BS141/12*4*$E141*$G141*$I141*$K141)+(BS141/12*3*$F141*$G141*$I141*$K141)</f>
        <v>0</v>
      </c>
      <c r="BU141" s="39">
        <v>0</v>
      </c>
      <c r="BV141" s="39">
        <f t="shared" ref="BV141:BV142" si="1038">(BU141/12*5*$D141*$G141*$H141*$K141*BV$9)+(BU141/12*4*$E141*$G141*$I141*$K141)+(BU141/12*3*$F141*$G141*$I141*$K141)</f>
        <v>0</v>
      </c>
      <c r="BW141" s="39">
        <v>0</v>
      </c>
      <c r="BX141" s="39">
        <f t="shared" ref="BX141:BX142" si="1039">(BW141/12*5*$D141*$G141*$H141*$L141*BX$9)+(BW141/12*4*$E141*$G141*$I141*$L141)+(BW141/12*3*$F141*$G141*$I141*$L141)</f>
        <v>0</v>
      </c>
      <c r="BY141" s="39"/>
      <c r="BZ141" s="39">
        <f t="shared" ref="BZ141:BZ142" si="1040">(BY141/12*5*$D141*$G141*$H141*$L141*BZ$9)+(BY141/12*4*$E141*$G141*$I141*$L141)+(BY141/12*3*$F141*$G141*$I141*$L141)</f>
        <v>0</v>
      </c>
      <c r="CA141" s="39">
        <v>0</v>
      </c>
      <c r="CB141" s="39">
        <f t="shared" ref="CB141:CB142" si="1041">(CA141/12*5*$D141*$G141*$H141*$K141*CB$9)+(CA141/12*4*$E141*$G141*$I141*$K141)+(CA141/12*3*$F141*$G141*$I141*$K141)</f>
        <v>0</v>
      </c>
      <c r="CC141" s="39">
        <v>0</v>
      </c>
      <c r="CD141" s="39">
        <f t="shared" ref="CD141:CD142" si="1042">(CC141/12*5*$D141*$G141*$H141*$L141*CD$9)+(CC141/12*4*$E141*$G141*$I141*$L141)+(CC141/12*3*$F141*$G141*$I141*$L141)</f>
        <v>0</v>
      </c>
      <c r="CE141" s="39">
        <v>0</v>
      </c>
      <c r="CF141" s="39">
        <f t="shared" ref="CF141:CF142" si="1043">(CE141/12*5*$D141*$G141*$H141*$K141*CF$9)+(CE141/12*4*$E141*$G141*$I141*$K141)+(CE141/12*3*$F141*$G141*$I141*$K141)</f>
        <v>0</v>
      </c>
      <c r="CG141" s="39"/>
      <c r="CH141" s="39">
        <f t="shared" ref="CH141:CH142" si="1044">(CG141/12*5*$D141*$G141*$H141*$K141*CH$9)+(CG141/12*4*$E141*$G141*$I141*$K141)+(CG141/12*3*$F141*$G141*$I141*$K141)</f>
        <v>0</v>
      </c>
      <c r="CI141" s="39"/>
      <c r="CJ141" s="39">
        <f t="shared" ref="CJ141:CJ142" si="1045">(CI141/12*5*$D141*$G141*$H141*$K141*CJ$9)+(CI141/12*4*$E141*$G141*$I141*$K141)+(CI141/12*3*$F141*$G141*$I141*$K141)</f>
        <v>0</v>
      </c>
      <c r="CK141" s="39"/>
      <c r="CL141" s="39">
        <f t="shared" ref="CL141:CL142" si="1046">(CK141/12*5*$D141*$G141*$H141*$K141*CL$9)+(CK141/12*4*$E141*$G141*$I141*$K141)+(CK141/12*3*$F141*$G141*$I141*$K141)</f>
        <v>0</v>
      </c>
      <c r="CM141" s="39">
        <v>12</v>
      </c>
      <c r="CN141" s="39">
        <f t="shared" ref="CN141:CN142" si="1047">(CM141/12*5*$D141*$G141*$H141*$L141*CN$9)+(CM141/12*4*$E141*$G141*$I141*$L141)+(CM141/12*3*$F141*$G141*$I141*$L141)</f>
        <v>591440.12844</v>
      </c>
      <c r="CO141" s="39">
        <v>4</v>
      </c>
      <c r="CP141" s="39">
        <f t="shared" ref="CP141:CP142" si="1048">(CO141/12*5*$D141*$G141*$H141*$L141*CP$9)+(CO141/12*4*$E141*$G141*$I141*$L141)+(CO141/12*3*$F141*$G141*$I141*$L141)</f>
        <v>208133.70765599993</v>
      </c>
      <c r="CQ141" s="44"/>
      <c r="CR141" s="39">
        <f t="shared" ref="CR141:CR142" si="1049">(CQ141/12*5*$D141*$G141*$H141*$K141*CR$9)+(CQ141/12*4*$E141*$G141*$I141*$K141)+(CQ141/12*3*$F141*$G141*$I141*$K141)</f>
        <v>0</v>
      </c>
      <c r="CS141" s="39">
        <v>3</v>
      </c>
      <c r="CT141" s="39">
        <f t="shared" ref="CT141:CT142" si="1050">(CS141/12*5*$D141*$G141*$H141*$L141*CT$9)+(CS141/12*4*$E141*$G141*$I141*$L141)+(CS141/12*3*$F141*$G141*$I141*$L141)</f>
        <v>155768.012652</v>
      </c>
      <c r="CU141" s="39"/>
      <c r="CV141" s="39">
        <f t="shared" ref="CV141:CV142" si="1051">(CU141/12*5*$D141*$G141*$H141*$L141*CV$9)+(CU141/12*4*$E141*$G141*$I141*$L141)+(CU141/12*3*$F141*$G141*$I141*$L141)</f>
        <v>0</v>
      </c>
      <c r="CW141" s="39">
        <v>1</v>
      </c>
      <c r="CX141" s="39">
        <f t="shared" ref="CX141:CX142" si="1052">(CW141/12*5*$D141*$G141*$H141*$L141*CX$9)+(CW141/12*4*$E141*$G141*$I141*$L141)+(CW141/12*3*$F141*$G141*$I141*$L141)</f>
        <v>52033.426913999981</v>
      </c>
      <c r="CY141" s="39"/>
      <c r="CZ141" s="39">
        <f t="shared" ref="CZ141:CZ142" si="1053">(CY141/12*5*$D141*$G141*$H141*$L141*CZ$9)+(CY141/12*4*$E141*$G141*$I141*$L141)+(CY141/12*3*$F141*$G141*$I141*$L141)</f>
        <v>0</v>
      </c>
      <c r="DA141" s="39">
        <v>4</v>
      </c>
      <c r="DB141" s="39">
        <f t="shared" ref="DB141:DB142" si="1054">(DA141/12*5*$D141*$G141*$H141*$L141*DB$9)+(DA141/12*4*$E141*$G141*$I141*$L141)+(DA141/12*3*$F141*$G141*$I141*$L141)</f>
        <v>208133.70765599993</v>
      </c>
      <c r="DC141" s="39">
        <v>5</v>
      </c>
      <c r="DD141" s="39">
        <f t="shared" ref="DD141:DD142" si="1055">(DC141/12*5*$D141*$G141*$H141*$K141*DD$9)+(DC141/12*4*$E141*$G141*$I141*$K141)+(DC141/12*3*$F141*$G141*$I141*$K141)</f>
        <v>217821.20908333332</v>
      </c>
      <c r="DE141" s="39">
        <v>2</v>
      </c>
      <c r="DF141" s="39">
        <f t="shared" ref="DF141:DF142" si="1056">(DE141/12*5*$D141*$G141*$H141*$K141*DF$9)+(DE141/12*4*$E141*$G141*$I141*$K141)+(DE141/12*3*$F141*$G141*$I141*$K141)</f>
        <v>86537.784806666663</v>
      </c>
      <c r="DG141" s="39"/>
      <c r="DH141" s="39">
        <f t="shared" ref="DH141:DH142" si="1057">(DG141/12*5*$D141*$G141*$H141*$L141*DH$9)+(DG141/12*4*$E141*$G141*$I141*$L141)+(DG141/12*3*$F141*$G141*$I141*$L141)</f>
        <v>0</v>
      </c>
      <c r="DI141" s="39">
        <v>1</v>
      </c>
      <c r="DJ141" s="39">
        <f t="shared" ref="DJ141:DJ142" si="1058">(DI141/12*5*$D141*$G141*$H141*$L141*DJ$9)+(DI141/12*4*$E141*$G141*$I141*$L141)+(DI141/12*3*$F141*$G141*$I141*$L141)</f>
        <v>55156.746959999989</v>
      </c>
      <c r="DK141" s="39"/>
      <c r="DL141" s="39">
        <f t="shared" ref="DL141:DL142" si="1059">(DK141/12*5*$D141*$G141*$H141*$M141*DL$9)+(DK141/12*4*$E141*$G141*$I141*$M141)+(DK141/12*3*$F141*$G141*$I141*$M141)</f>
        <v>0</v>
      </c>
      <c r="DM141" s="39"/>
      <c r="DN141" s="39">
        <f t="shared" ref="DN141:DN142" si="1060">(DM141/12*5*$D141*$G141*$H141*$N141*DN$9)+(DM141/12*4*$E141*$G141*$I141*$N141)+(DM141/12*3*$F141*$G141*$I141*$N141)</f>
        <v>0</v>
      </c>
      <c r="DO141" s="39"/>
      <c r="DP141" s="39">
        <f t="shared" ref="DP141:DP204" si="1061">(DO141*$D141*$G141*$H141*$L141*DP$9)</f>
        <v>0</v>
      </c>
      <c r="DQ141" s="39">
        <f t="shared" ref="DQ141:DR143" si="1062">SUM(O141,Q141,S141,U141,W141,Y141,AA141,AC141,AE141,AG141,AI141,AK141,AM141,AO141,AQ141,AS141,AU141,AW141,AY141,BA141,BC141,BE141,BG141,BI141,BK141,BM141,BO141,BQ141,BS141,BU141,BW141,BY141,CA141,CC141,CE141,CG141,CI141,CK141,CM141,CO141,CQ141,CS141,CU141,CW141,CY141,DA141,DC141,DE141,DG141,DI141,DK141,DM141,DO141)</f>
        <v>339</v>
      </c>
      <c r="DR141" s="39">
        <f t="shared" si="1062"/>
        <v>14464081.392569669</v>
      </c>
    </row>
    <row r="142" spans="1:122" ht="30" customHeight="1" x14ac:dyDescent="0.25">
      <c r="A142" s="46"/>
      <c r="B142" s="67">
        <v>113</v>
      </c>
      <c r="C142" s="33" t="s">
        <v>273</v>
      </c>
      <c r="D142" s="34">
        <f t="shared" si="568"/>
        <v>19063</v>
      </c>
      <c r="E142" s="35">
        <v>18530</v>
      </c>
      <c r="F142" s="35">
        <v>18715</v>
      </c>
      <c r="G142" s="48">
        <v>1.82</v>
      </c>
      <c r="H142" s="37">
        <v>1</v>
      </c>
      <c r="I142" s="37">
        <v>1</v>
      </c>
      <c r="J142" s="38"/>
      <c r="K142" s="34">
        <v>1.4</v>
      </c>
      <c r="L142" s="34">
        <v>1.68</v>
      </c>
      <c r="M142" s="34">
        <v>2.23</v>
      </c>
      <c r="N142" s="34">
        <v>2.57</v>
      </c>
      <c r="O142" s="39">
        <v>58</v>
      </c>
      <c r="P142" s="39">
        <f t="shared" si="1009"/>
        <v>2789831.2533</v>
      </c>
      <c r="Q142" s="39">
        <v>0</v>
      </c>
      <c r="R142" s="39">
        <f t="shared" si="1010"/>
        <v>0</v>
      </c>
      <c r="S142" s="39"/>
      <c r="T142" s="39">
        <f t="shared" si="1011"/>
        <v>0</v>
      </c>
      <c r="U142" s="39"/>
      <c r="V142" s="39">
        <f t="shared" si="1012"/>
        <v>0</v>
      </c>
      <c r="W142" s="39"/>
      <c r="X142" s="39">
        <f t="shared" si="1013"/>
        <v>0</v>
      </c>
      <c r="Y142" s="39">
        <v>2</v>
      </c>
      <c r="Z142" s="39">
        <f t="shared" si="1014"/>
        <v>96201.077699999994</v>
      </c>
      <c r="AA142" s="39"/>
      <c r="AB142" s="39">
        <f t="shared" si="1015"/>
        <v>0</v>
      </c>
      <c r="AC142" s="39"/>
      <c r="AD142" s="39">
        <f t="shared" si="1016"/>
        <v>0</v>
      </c>
      <c r="AE142" s="39">
        <v>0</v>
      </c>
      <c r="AF142" s="39">
        <f t="shared" si="1017"/>
        <v>0</v>
      </c>
      <c r="AG142" s="39">
        <v>0</v>
      </c>
      <c r="AH142" s="39">
        <f t="shared" si="1018"/>
        <v>0</v>
      </c>
      <c r="AI142" s="39"/>
      <c r="AJ142" s="39">
        <f t="shared" si="1019"/>
        <v>0</v>
      </c>
      <c r="AK142" s="39"/>
      <c r="AL142" s="39">
        <f t="shared" si="1020"/>
        <v>0</v>
      </c>
      <c r="AM142" s="42">
        <v>0</v>
      </c>
      <c r="AN142" s="39">
        <f t="shared" si="1021"/>
        <v>0</v>
      </c>
      <c r="AO142" s="43">
        <v>0</v>
      </c>
      <c r="AP142" s="39">
        <f t="shared" si="1022"/>
        <v>0</v>
      </c>
      <c r="AQ142" s="39"/>
      <c r="AR142" s="39">
        <f t="shared" si="1023"/>
        <v>0</v>
      </c>
      <c r="AS142" s="39"/>
      <c r="AT142" s="39">
        <f t="shared" si="1024"/>
        <v>0</v>
      </c>
      <c r="AU142" s="39"/>
      <c r="AV142" s="39">
        <f t="shared" si="1025"/>
        <v>0</v>
      </c>
      <c r="AW142" s="39"/>
      <c r="AX142" s="39">
        <f t="shared" si="1026"/>
        <v>0</v>
      </c>
      <c r="AY142" s="39"/>
      <c r="AZ142" s="39">
        <f t="shared" si="1027"/>
        <v>0</v>
      </c>
      <c r="BA142" s="39"/>
      <c r="BB142" s="39">
        <f t="shared" si="1028"/>
        <v>0</v>
      </c>
      <c r="BC142" s="39"/>
      <c r="BD142" s="39">
        <f t="shared" si="1029"/>
        <v>0</v>
      </c>
      <c r="BE142" s="39"/>
      <c r="BF142" s="39">
        <f t="shared" si="1030"/>
        <v>0</v>
      </c>
      <c r="BG142" s="39"/>
      <c r="BH142" s="39">
        <f t="shared" si="1031"/>
        <v>0</v>
      </c>
      <c r="BI142" s="39"/>
      <c r="BJ142" s="39">
        <f t="shared" si="1032"/>
        <v>0</v>
      </c>
      <c r="BK142" s="39">
        <v>0</v>
      </c>
      <c r="BL142" s="39">
        <f t="shared" si="1033"/>
        <v>0</v>
      </c>
      <c r="BM142" s="39"/>
      <c r="BN142" s="39">
        <f t="shared" si="1034"/>
        <v>0</v>
      </c>
      <c r="BO142" s="49"/>
      <c r="BP142" s="39">
        <f t="shared" si="1035"/>
        <v>0</v>
      </c>
      <c r="BQ142" s="39"/>
      <c r="BR142" s="39">
        <f t="shared" si="1036"/>
        <v>0</v>
      </c>
      <c r="BS142" s="39"/>
      <c r="BT142" s="39">
        <f t="shared" si="1037"/>
        <v>0</v>
      </c>
      <c r="BU142" s="39"/>
      <c r="BV142" s="39">
        <f t="shared" si="1038"/>
        <v>0</v>
      </c>
      <c r="BW142" s="39"/>
      <c r="BX142" s="39">
        <f t="shared" si="1039"/>
        <v>0</v>
      </c>
      <c r="BY142" s="39"/>
      <c r="BZ142" s="39">
        <f t="shared" si="1040"/>
        <v>0</v>
      </c>
      <c r="CA142" s="39"/>
      <c r="CB142" s="39">
        <f t="shared" si="1041"/>
        <v>0</v>
      </c>
      <c r="CC142" s="39"/>
      <c r="CD142" s="39">
        <f t="shared" si="1042"/>
        <v>0</v>
      </c>
      <c r="CE142" s="39"/>
      <c r="CF142" s="39">
        <f t="shared" si="1043"/>
        <v>0</v>
      </c>
      <c r="CG142" s="39"/>
      <c r="CH142" s="39">
        <f t="shared" si="1044"/>
        <v>0</v>
      </c>
      <c r="CI142" s="39"/>
      <c r="CJ142" s="39">
        <f t="shared" si="1045"/>
        <v>0</v>
      </c>
      <c r="CK142" s="39"/>
      <c r="CL142" s="39">
        <f t="shared" si="1046"/>
        <v>0</v>
      </c>
      <c r="CM142" s="39"/>
      <c r="CN142" s="39">
        <f t="shared" si="1047"/>
        <v>0</v>
      </c>
      <c r="CO142" s="39"/>
      <c r="CP142" s="39">
        <f t="shared" si="1048"/>
        <v>0</v>
      </c>
      <c r="CQ142" s="44"/>
      <c r="CR142" s="39">
        <f t="shared" si="1049"/>
        <v>0</v>
      </c>
      <c r="CS142" s="39"/>
      <c r="CT142" s="39">
        <f t="shared" si="1050"/>
        <v>0</v>
      </c>
      <c r="CU142" s="39"/>
      <c r="CV142" s="39">
        <f t="shared" si="1051"/>
        <v>0</v>
      </c>
      <c r="CW142" s="39"/>
      <c r="CX142" s="39">
        <f t="shared" si="1052"/>
        <v>0</v>
      </c>
      <c r="CY142" s="39"/>
      <c r="CZ142" s="39">
        <f t="shared" si="1053"/>
        <v>0</v>
      </c>
      <c r="DA142" s="39"/>
      <c r="DB142" s="39">
        <f t="shared" si="1054"/>
        <v>0</v>
      </c>
      <c r="DC142" s="39"/>
      <c r="DD142" s="39">
        <f t="shared" si="1055"/>
        <v>0</v>
      </c>
      <c r="DE142" s="39"/>
      <c r="DF142" s="39">
        <f t="shared" si="1056"/>
        <v>0</v>
      </c>
      <c r="DG142" s="39"/>
      <c r="DH142" s="39">
        <f t="shared" si="1057"/>
        <v>0</v>
      </c>
      <c r="DI142" s="39"/>
      <c r="DJ142" s="39">
        <f t="shared" si="1058"/>
        <v>0</v>
      </c>
      <c r="DK142" s="39"/>
      <c r="DL142" s="39">
        <f t="shared" si="1059"/>
        <v>0</v>
      </c>
      <c r="DM142" s="39"/>
      <c r="DN142" s="39">
        <f t="shared" si="1060"/>
        <v>0</v>
      </c>
      <c r="DO142" s="39"/>
      <c r="DP142" s="39">
        <f t="shared" si="1061"/>
        <v>0</v>
      </c>
      <c r="DQ142" s="39">
        <f t="shared" si="1062"/>
        <v>60</v>
      </c>
      <c r="DR142" s="39">
        <f t="shared" si="1062"/>
        <v>2886032.3309999998</v>
      </c>
    </row>
    <row r="143" spans="1:122" ht="31.5" customHeight="1" x14ac:dyDescent="0.25">
      <c r="A143" s="46"/>
      <c r="B143" s="47">
        <v>114</v>
      </c>
      <c r="C143" s="33" t="s">
        <v>274</v>
      </c>
      <c r="D143" s="34">
        <f t="shared" si="568"/>
        <v>19063</v>
      </c>
      <c r="E143" s="35">
        <v>18530</v>
      </c>
      <c r="F143" s="35">
        <v>18715</v>
      </c>
      <c r="G143" s="50">
        <v>1.71</v>
      </c>
      <c r="H143" s="37">
        <v>1</v>
      </c>
      <c r="I143" s="38">
        <v>1</v>
      </c>
      <c r="J143" s="38"/>
      <c r="K143" s="34">
        <v>1.4</v>
      </c>
      <c r="L143" s="34">
        <v>1.68</v>
      </c>
      <c r="M143" s="34">
        <v>2.23</v>
      </c>
      <c r="N143" s="34">
        <v>2.57</v>
      </c>
      <c r="O143" s="39">
        <v>150</v>
      </c>
      <c r="P143" s="39">
        <f>(O143/12*5*$D143*$G143*$H143*$K143*P$9)+(O143/12*4*$E143*$G143*$I143*$K143*P$10)+(O143/12*3*$F143*$G143*$I143*$K143*P$10)</f>
        <v>7168822.5262499992</v>
      </c>
      <c r="Q143" s="39">
        <v>0</v>
      </c>
      <c r="R143" s="39">
        <f>(Q143/12*5*$D143*$G143*$H143*$K143*R$9)+(Q143/12*4*$E143*$G143*$I143*$K143*R$10)+(Q143/12*3*$F143*$G143*$I143*$K143*R$10)</f>
        <v>0</v>
      </c>
      <c r="S143" s="39">
        <v>0</v>
      </c>
      <c r="T143" s="39">
        <f>(S143/12*5*$D143*$G143*$H143*$K143*T$9)+(S143/12*4*$E143*$G143*$I143*$K143*T$10)+(S143/12*3*$F143*$G143*$I143*$K143*T$10)</f>
        <v>0</v>
      </c>
      <c r="U143" s="39"/>
      <c r="V143" s="39">
        <f>(U143/12*5*$D143*$G143*$H143*$K143*V$9)+(U143/12*4*$E143*$G143*$I143*$K143*V$10)+(U143/12*3*$F143*$G143*$I143*$K143*V$10)</f>
        <v>0</v>
      </c>
      <c r="W143" s="39">
        <v>0</v>
      </c>
      <c r="X143" s="39">
        <f>(W143/12*5*$D143*$G143*$H143*$K143*X$9)+(W143/12*4*$E143*$G143*$I143*$K143*X$10)+(W143/12*3*$F143*$G143*$I143*$K143*X$10)</f>
        <v>0</v>
      </c>
      <c r="Y143" s="39">
        <v>17</v>
      </c>
      <c r="Z143" s="39">
        <f>(Y143/12*5*$D143*$G143*$H143*$K143*Z$9)+(Y143/12*4*$E143*$G143*$I143*$K143*Z$10)+(Y143/12*3*$F143*$G143*$I143*$K143*Z$10)</f>
        <v>812466.55297500012</v>
      </c>
      <c r="AA143" s="39">
        <v>0</v>
      </c>
      <c r="AB143" s="39">
        <f>(AA143/12*5*$D143*$G143*$H143*$K143*AB$9)+(AA143/12*4*$E143*$G143*$I143*$K143*AB$10)+(AA143/12*3*$F143*$G143*$I143*$K143*AB$10)</f>
        <v>0</v>
      </c>
      <c r="AC143" s="39">
        <v>0</v>
      </c>
      <c r="AD143" s="39">
        <f>(AC143/12*5*$D143*$G143*$H143*$K143*AD$9)+(AC143/12*4*$E143*$G143*$I143*$K143*AD$10)+(AC143/12*3*$F143*$G143*$I143*$K143*AD$10)</f>
        <v>0</v>
      </c>
      <c r="AE143" s="39">
        <v>0</v>
      </c>
      <c r="AF143" s="39">
        <f>(AE143/12*5*$D143*$G143*$H143*$K143*AF$9)+(AE143/12*4*$E143*$G143*$I143*$K143*AF$10)+(AE143/12*3*$F143*$G143*$I143*$K143*AF$10)</f>
        <v>0</v>
      </c>
      <c r="AG143" s="39">
        <v>65</v>
      </c>
      <c r="AH143" s="39">
        <f>(AG143/12*5*$D143*$G143*$H143*$K143*AH$9)+(AG143/12*4*$E143*$G143*$I143*$K143*AH$10)+(AG143/12*3*$F143*$G143*$I143*$K143*AH$10)</f>
        <v>3106489.7613749998</v>
      </c>
      <c r="AI143" s="39"/>
      <c r="AJ143" s="39">
        <f>(AI143/12*5*$D143*$G143*$H143*$K143*AJ$9)+(AI143/12*4*$E143*$G143*$I143*$K143*AJ$10)+(AI143/12*3*$F143*$G143*$I143*$K143*AJ$10)</f>
        <v>0</v>
      </c>
      <c r="AK143" s="39"/>
      <c r="AL143" s="39">
        <f>(AK143/12*5*$D143*$G143*$H143*$K143*AL$9)+(AK143/12*4*$E143*$G143*$I143*$K143*AL$10)+(AK143/12*3*$F143*$G143*$I143*$K143*AL$10)</f>
        <v>0</v>
      </c>
      <c r="AM143" s="42">
        <v>0</v>
      </c>
      <c r="AN143" s="39">
        <f>(AM143/12*5*$D143*$G143*$H143*$K143*AN$9)+(AM143/12*4*$E143*$G143*$I143*$K143*AN$10)+(AM143/12*3*$F143*$G143*$I143*$K143*AN$10)</f>
        <v>0</v>
      </c>
      <c r="AO143" s="43">
        <v>5</v>
      </c>
      <c r="AP143" s="39">
        <f>(AO143/12*5*$D143*$G143*$H143*$L143*AP$9)+(AO143/12*4*$E143*$G143*$I143*$L143*AP$10)+(AO143/12*3*$F143*$G143*$I143*$L143*AP$10)</f>
        <v>276210.69462000002</v>
      </c>
      <c r="AQ143" s="39">
        <v>15</v>
      </c>
      <c r="AR143" s="39">
        <f>(AQ143/12*5*$D143*$G143*$H143*$L143*AR$9)+(AQ143/12*4*$E143*$G143*$I143*$L143*AR$10)+(AQ143/12*3*$F143*$G143*$I143*$L143*AR$10)</f>
        <v>732474.76364999998</v>
      </c>
      <c r="AS143" s="39">
        <v>0</v>
      </c>
      <c r="AT143" s="39">
        <f>(AS143/12*5*$D143*$G143*$H143*$L143*AT$9)+(AS143/12*4*$E143*$G143*$I143*$L143*AT$10)+(AS143/12*3*$F143*$G143*$I143*$L143*AT$11)</f>
        <v>0</v>
      </c>
      <c r="AU143" s="39">
        <v>0</v>
      </c>
      <c r="AV143" s="39">
        <f>(AU143/12*5*$D143*$G143*$H143*$L143*AV$9)+(AU143/12*4*$E143*$G143*$I143*$L143*AV$10)+(AU143/12*3*$F143*$G143*$I143*$L143*AV$10)</f>
        <v>0</v>
      </c>
      <c r="AW143" s="39"/>
      <c r="AX143" s="39">
        <f>(AW143/12*5*$D143*$G143*$H143*$K143*AX$9)+(AW143/12*4*$E143*$G143*$I143*$K143*AX$10)+(AW143/12*3*$F143*$G143*$I143*$K143*AX$10)</f>
        <v>0</v>
      </c>
      <c r="AY143" s="39"/>
      <c r="AZ143" s="39">
        <f>(AY143/12*5*$D143*$G143*$H143*$K143*AZ$9)+(AY143/12*4*$E143*$G143*$I143*$K143*AZ$10)+(AY143/12*3*$F143*$G143*$I143*$K143*AZ$10)</f>
        <v>0</v>
      </c>
      <c r="BA143" s="39"/>
      <c r="BB143" s="39">
        <f>(BA143/12*5*$D143*$G143*$H143*$L143*BB$9)+(BA143/12*4*$E143*$G143*$I143*$L143*BB$10)+(BA143/12*3*$F143*$G143*$I143*$L143*BB$10)</f>
        <v>0</v>
      </c>
      <c r="BC143" s="39">
        <v>0</v>
      </c>
      <c r="BD143" s="39">
        <f>(BC143/12*5*$D143*$G143*$H143*$K143*BD$9)+(BC143/12*4*$E143*$G143*$I143*$K143*BD$10)+(BC143/12*3*$F143*$G143*$I143*$K143*BD$10)</f>
        <v>0</v>
      </c>
      <c r="BE143" s="39">
        <v>0</v>
      </c>
      <c r="BF143" s="39">
        <f>(BE143/12*5*$D143*$G143*$H143*$K143*BF$9)+(BE143/12*4*$E143*$G143*$I143*$K143*BF$10)+(BE143/12*3*$F143*$G143*$I143*$K143*BF$10)</f>
        <v>0</v>
      </c>
      <c r="BG143" s="39">
        <v>0</v>
      </c>
      <c r="BH143" s="39">
        <f>(BG143/12*5*$D143*$G143*$H143*$K143*BH$9)+(BG143/12*4*$E143*$G143*$I143*$K143*BH$10)+(BG143/12*3*$F143*$G143*$I143*$K143*BH$10)</f>
        <v>0</v>
      </c>
      <c r="BI143" s="39">
        <v>0</v>
      </c>
      <c r="BJ143" s="39">
        <f>(BI143/12*5*$D143*$G143*$H143*$L143*BJ$9)+(BI143/12*4*$E143*$G143*$I143*$L143*BJ$10)+(BI143/12*3*$F143*$G143*$I143*$L143*BJ$10)</f>
        <v>0</v>
      </c>
      <c r="BK143" s="39">
        <v>0</v>
      </c>
      <c r="BL143" s="39">
        <f>(BK143/12*5*$D143*$G143*$H143*$K143*BL$9)+(BK143/12*4*$E143*$G143*$I143*$K143*BL$10)+(BK143/12*3*$F143*$G143*$I143*$K143*BL$10)</f>
        <v>0</v>
      </c>
      <c r="BM143" s="39"/>
      <c r="BN143" s="39">
        <f>(BM143/12*5*$D143*$G143*$H143*$K143*BN$9)+(BM143/12*4*$E143*$G143*$I143*$K143*BN$10)+(BM143/12*3*$F143*$G143*$I143*$K143*BN$10)</f>
        <v>0</v>
      </c>
      <c r="BO143" s="49">
        <v>0</v>
      </c>
      <c r="BP143" s="39">
        <f>(BO143/12*5*$D143*$G143*$H143*$L143*BP$9)+(BO143/12*4*$E143*$G143*$I143*$L143*BP$10)+(BO143/12*3*$F143*$G143*$I143*$L143*BP$10)</f>
        <v>0</v>
      </c>
      <c r="BQ143" s="39">
        <v>7</v>
      </c>
      <c r="BR143" s="39">
        <f>(BQ143/12*5*$D143*$G143*$H143*$L143*BR$9)+(BQ143/12*4*$E143*$G143*$I143*$L143*BR$10)+(BQ143/12*3*$F143*$G143*$I143*$L143*BR$10)</f>
        <v>427170.46932000003</v>
      </c>
      <c r="BS143" s="39">
        <v>0</v>
      </c>
      <c r="BT143" s="39">
        <f>(BS143/12*5*$D143*$G143*$H143*$K143*BT$9)+(BS143/12*4*$E143*$G143*$I143*$K143*BT$10)+(BS143/12*3*$F143*$G143*$I143*$K143*BT$10)</f>
        <v>0</v>
      </c>
      <c r="BU143" s="39">
        <v>2</v>
      </c>
      <c r="BV143" s="39">
        <f>(BU143/12*5*$D143*$G143*$H143*$K143*BV$9)+(BU143/12*4*$E143*$G143*$I143*$K143*BV$10)+(BU143/12*3*$F143*$G143*$I143*$K143*BV$10)</f>
        <v>67864.840679999994</v>
      </c>
      <c r="BW143" s="39">
        <v>0</v>
      </c>
      <c r="BX143" s="39">
        <f>(BW143/12*5*$D143*$G143*$H143*$L143*BX$9)+(BW143/12*4*$E143*$G143*$I143*$L143*BX$10)+(BW143/12*3*$F143*$G143*$I143*$L143*BX$10)</f>
        <v>0</v>
      </c>
      <c r="BY143" s="39"/>
      <c r="BZ143" s="39">
        <f>(BY143/12*5*$D143*$G143*$H143*$L143*BZ$9)+(BY143/12*4*$E143*$G143*$I143*$L143*BZ$10)+(BY143/12*3*$F143*$G143*$I143*$L143*BZ$10)</f>
        <v>0</v>
      </c>
      <c r="CA143" s="39">
        <v>0</v>
      </c>
      <c r="CB143" s="39">
        <f>(CA143/12*5*$D143*$G143*$H143*$K143*CB$9)+(CA143/12*4*$E143*$G143*$I143*$K143*CB$10)+(CA143/12*3*$F143*$G143*$I143*$K143*CB$10)</f>
        <v>0</v>
      </c>
      <c r="CC143" s="39">
        <v>2</v>
      </c>
      <c r="CD143" s="39">
        <f t="shared" ref="CD143" si="1063">(CC143/12*5*$D143*$G143*$H143*$L143*CD$9)+(CC143/12*4*$E143*$G143*$I143*$L143*CD$10)+(CC143/12*3*$F143*$G143*$I143*$L143*CD$10)</f>
        <v>98287.010639999993</v>
      </c>
      <c r="CE143" s="39">
        <v>0</v>
      </c>
      <c r="CF143" s="39">
        <f>(CE143/12*5*$D143*$G143*$H143*$K143*CF$9)+(CE143/12*4*$E143*$G143*$I143*$K143*CF$10)+(CE143/12*3*$F143*$G143*$I143*$K143*CF$10)</f>
        <v>0</v>
      </c>
      <c r="CG143" s="39"/>
      <c r="CH143" s="39">
        <f>(CG143/12*5*$D143*$G143*$H143*$K143*CH$9)+(CG143/12*4*$E143*$G143*$I143*$K143*CH$10)+(CG143/12*3*$F143*$G143*$I143*$K143*CH$10)</f>
        <v>0</v>
      </c>
      <c r="CI143" s="39"/>
      <c r="CJ143" s="39">
        <f>(CI143/12*5*$D143*$G143*$H143*$K143*CJ$9)+(CI143/12*4*$E143*$G143*$I143*$K143*CJ$10)+(CI143/12*3*$F143*$G143*$I143*$K143*CJ$10)</f>
        <v>0</v>
      </c>
      <c r="CK143" s="39">
        <v>1</v>
      </c>
      <c r="CL143" s="39">
        <f>(CK143/12*5*$D143*$G143*$H143*$K143*CL$9)+(CK143/12*4*$E143*$G143*$I143*$K143*CL$10)+(CK143/12*3*$F143*$G143*$I143*$K143*CL$10)</f>
        <v>44778.193949999993</v>
      </c>
      <c r="CM143" s="39">
        <v>3</v>
      </c>
      <c r="CN143" s="39">
        <f>(CM143/12*5*$D143*$G143*$H143*$L143*CN$9)+(CM143/12*4*$E143*$G143*$I143*$L143*CN$10)+(CM143/12*3*$F143*$G143*$I143*$L143*CN$10)</f>
        <v>164288.85687899997</v>
      </c>
      <c r="CO143" s="39">
        <v>3</v>
      </c>
      <c r="CP143" s="39">
        <f>(CO143/12*5*$D143*$G143*$H143*$L143*CP$9)+(CO143/12*4*$E143*$G143*$I143*$L143*CP$10)+(CO143/12*3*$F143*$G143*$I143*$L143*CP$10)</f>
        <v>188868.99332699997</v>
      </c>
      <c r="CQ143" s="44"/>
      <c r="CR143" s="39">
        <f>(CQ143/12*5*$D143*$G143*$H143*$K143*CR$9)+(CQ143/12*4*$E143*$G143*$I143*$K143*CR$10)+(CQ143/12*3*$F143*$G143*$I143*$K143*CR$10)</f>
        <v>0</v>
      </c>
      <c r="CS143" s="39">
        <v>3</v>
      </c>
      <c r="CT143" s="39">
        <f>(CS143/12*5*$D143*$G143*$H143*$L143*CT$9)+(CS143/12*4*$E143*$G143*$I143*$L143*CT$10)+(CS143/12*3*$F143*$G143*$I143*$L143*CT$10)</f>
        <v>184597.35159599996</v>
      </c>
      <c r="CU143" s="39">
        <v>3</v>
      </c>
      <c r="CV143" s="39">
        <f>(CU143/12*5*$D143*$G143*$H143*$L143*CV$9)+(CU143/12*4*$E143*$G143*$I143*$L143*CV$10)+(CU143/12*3*$F143*$G143*$I143*$L143*CV$10)</f>
        <v>160459.82026199999</v>
      </c>
      <c r="CW143" s="39">
        <v>1</v>
      </c>
      <c r="CX143" s="39">
        <f>(CW143/12*5*$D143*$G143*$H143*$L143*CX$9)+(CW143/12*4*$E143*$G143*$I143*$L143*CX$10)+(CW143/12*3*$F143*$G143*$I143*$L143*CX$10)</f>
        <v>61646.542586999989</v>
      </c>
      <c r="CY143" s="39"/>
      <c r="CZ143" s="39">
        <f>(CY143/12*5*$D143*$G143*$H143*$L143*CZ$9)+(CY143/12*4*$E143*$G143*$I143*$L143*CZ$10)+(CY143/12*3*$F143*$G143*$I143*$L143*CZ$10)</f>
        <v>0</v>
      </c>
      <c r="DA143" s="39"/>
      <c r="DB143" s="39">
        <f>(DA143/12*5*$D143*$G143*$H143*$L143*DB$9)+(DA143/12*4*$E143*$G143*$I143*$L143*DB$10)+(DA143/12*3*$F143*$G143*$I143*$L143*DB$10)</f>
        <v>0</v>
      </c>
      <c r="DC143" s="39"/>
      <c r="DD143" s="39">
        <f>(DC143/12*5*$D143*$G143*$H143*$K143*DD$9)+(DC143/12*4*$E143*$G143*$I143*$K143*DD$10)+(DC143/12*3*$F143*$G143*$I143*$K143*DD$10)</f>
        <v>0</v>
      </c>
      <c r="DE143" s="39"/>
      <c r="DF143" s="39">
        <f>(DE143/12*5*$D143*$G143*$H143*$K143*DF$9)+(DE143/12*4*$E143*$G143*$I143*$K143*DF$10)+(DE143/12*3*$F143*$G143*$I143*$K143*DF$10)</f>
        <v>0</v>
      </c>
      <c r="DG143" s="39"/>
      <c r="DH143" s="39">
        <f>(DG143/12*5*$D143*$G143*$H143*$L143*DH$9)+(DG143/12*4*$E143*$G143*$I143*$L143*DH$10)+(DG143/12*3*$F143*$G143*$I143*$L143*DH$10)</f>
        <v>0</v>
      </c>
      <c r="DI143" s="39">
        <v>3</v>
      </c>
      <c r="DJ143" s="39">
        <f>(DI143/12*5*$D143*$G143*$H143*$L143*DJ$9)+(DI143/12*4*$E143*$G143*$I143*$L143*DJ$10)+(DI143/12*3*$F143*$G143*$I143*$L143*DJ$10)</f>
        <v>198521.18117999999</v>
      </c>
      <c r="DK143" s="39"/>
      <c r="DL143" s="39">
        <f>(DK143/12*5*$D143*$G143*$H143*$M143*DL$9)+(DK143/12*4*$E143*$G143*$I143*$M143*DL$10)+(DK143/12*3*$F143*$G143*$I143*$M143*DL$10)</f>
        <v>0</v>
      </c>
      <c r="DM143" s="39">
        <v>3</v>
      </c>
      <c r="DN143" s="39">
        <f t="shared" ref="DN143" si="1064">(DM143/12*5*$D143*$G143*$H143*$N143*DN$9)+(DM143/12*4*$E143*$G143*$I143*$N143*DN$10)+(DM143/12*3*$F143*$G143*$I143*$N143*DN$10)</f>
        <v>293671.81733624998</v>
      </c>
      <c r="DO143" s="39"/>
      <c r="DP143" s="39">
        <f t="shared" si="1061"/>
        <v>0</v>
      </c>
      <c r="DQ143" s="39">
        <f t="shared" si="1062"/>
        <v>283</v>
      </c>
      <c r="DR143" s="39">
        <f t="shared" si="1062"/>
        <v>13986619.376627248</v>
      </c>
    </row>
    <row r="144" spans="1:122" ht="15.75" customHeight="1" x14ac:dyDescent="0.25">
      <c r="A144" s="86">
        <v>19</v>
      </c>
      <c r="B144" s="88"/>
      <c r="C144" s="88" t="s">
        <v>275</v>
      </c>
      <c r="D144" s="95">
        <f t="shared" ref="D144:D207" si="1065">D143</f>
        <v>19063</v>
      </c>
      <c r="E144" s="96">
        <v>18530</v>
      </c>
      <c r="F144" s="96">
        <v>18715</v>
      </c>
      <c r="G144" s="101">
        <v>2.2400000000000002</v>
      </c>
      <c r="H144" s="97">
        <v>1</v>
      </c>
      <c r="I144" s="98">
        <v>1</v>
      </c>
      <c r="J144" s="98"/>
      <c r="K144" s="95">
        <v>1.4</v>
      </c>
      <c r="L144" s="95">
        <v>1.68</v>
      </c>
      <c r="M144" s="95">
        <v>2.23</v>
      </c>
      <c r="N144" s="95">
        <v>2.57</v>
      </c>
      <c r="O144" s="45">
        <f t="shared" ref="O144:BZ144" si="1066">SUM(O145:O179)</f>
        <v>795</v>
      </c>
      <c r="P144" s="45">
        <f t="shared" si="1066"/>
        <v>65767394.936366655</v>
      </c>
      <c r="Q144" s="45">
        <f t="shared" si="1066"/>
        <v>80</v>
      </c>
      <c r="R144" s="45">
        <f t="shared" si="1066"/>
        <v>3178333.3437916664</v>
      </c>
      <c r="S144" s="94">
        <v>0</v>
      </c>
      <c r="T144" s="94">
        <f t="shared" ref="T144" si="1067">SUM(T145:T179)</f>
        <v>0</v>
      </c>
      <c r="U144" s="45">
        <f t="shared" si="1066"/>
        <v>0</v>
      </c>
      <c r="V144" s="45">
        <f t="shared" si="1066"/>
        <v>0</v>
      </c>
      <c r="W144" s="45">
        <f t="shared" si="1066"/>
        <v>4820</v>
      </c>
      <c r="X144" s="45">
        <f t="shared" si="1066"/>
        <v>366934881.64908159</v>
      </c>
      <c r="Y144" s="45">
        <f t="shared" si="1066"/>
        <v>29</v>
      </c>
      <c r="Z144" s="45">
        <f t="shared" si="1066"/>
        <v>1562328.1840833332</v>
      </c>
      <c r="AA144" s="94">
        <f t="shared" si="1066"/>
        <v>0</v>
      </c>
      <c r="AB144" s="94">
        <f t="shared" si="1066"/>
        <v>0</v>
      </c>
      <c r="AC144" s="94">
        <f t="shared" si="1066"/>
        <v>0</v>
      </c>
      <c r="AD144" s="94">
        <f t="shared" si="1066"/>
        <v>0</v>
      </c>
      <c r="AE144" s="94">
        <f t="shared" si="1066"/>
        <v>0</v>
      </c>
      <c r="AF144" s="94">
        <f t="shared" si="1066"/>
        <v>0</v>
      </c>
      <c r="AG144" s="45">
        <f t="shared" si="1066"/>
        <v>15</v>
      </c>
      <c r="AH144" s="45">
        <f t="shared" si="1066"/>
        <v>1386623.7171499999</v>
      </c>
      <c r="AI144" s="45">
        <f t="shared" si="1066"/>
        <v>7</v>
      </c>
      <c r="AJ144" s="45">
        <f t="shared" si="1066"/>
        <v>315370.91996666661</v>
      </c>
      <c r="AK144" s="45">
        <f t="shared" si="1066"/>
        <v>0</v>
      </c>
      <c r="AL144" s="45">
        <f t="shared" si="1066"/>
        <v>0</v>
      </c>
      <c r="AM144" s="45">
        <f t="shared" si="1066"/>
        <v>50</v>
      </c>
      <c r="AN144" s="45">
        <f t="shared" si="1066"/>
        <v>1600788.7324916669</v>
      </c>
      <c r="AO144" s="94">
        <f t="shared" si="1066"/>
        <v>82</v>
      </c>
      <c r="AP144" s="94">
        <f t="shared" si="1066"/>
        <v>4019554.9681280004</v>
      </c>
      <c r="AQ144" s="94">
        <f t="shared" si="1066"/>
        <v>30</v>
      </c>
      <c r="AR144" s="94">
        <f t="shared" si="1066"/>
        <v>428347.815</v>
      </c>
      <c r="AS144" s="94">
        <f t="shared" si="1066"/>
        <v>285</v>
      </c>
      <c r="AT144" s="94">
        <f t="shared" si="1066"/>
        <v>7531077.3910959996</v>
      </c>
      <c r="AU144" s="94">
        <f t="shared" si="1066"/>
        <v>1665</v>
      </c>
      <c r="AV144" s="94">
        <f t="shared" si="1066"/>
        <v>135472087.48738</v>
      </c>
      <c r="AW144" s="94">
        <f t="shared" si="1066"/>
        <v>0</v>
      </c>
      <c r="AX144" s="94">
        <f t="shared" si="1066"/>
        <v>0</v>
      </c>
      <c r="AY144" s="94">
        <f t="shared" si="1066"/>
        <v>0</v>
      </c>
      <c r="AZ144" s="94">
        <f t="shared" si="1066"/>
        <v>0</v>
      </c>
      <c r="BA144" s="94">
        <f t="shared" si="1066"/>
        <v>0</v>
      </c>
      <c r="BB144" s="94">
        <f t="shared" si="1066"/>
        <v>0</v>
      </c>
      <c r="BC144" s="94">
        <f t="shared" si="1066"/>
        <v>0</v>
      </c>
      <c r="BD144" s="94">
        <f t="shared" si="1066"/>
        <v>0</v>
      </c>
      <c r="BE144" s="94">
        <f t="shared" si="1066"/>
        <v>0</v>
      </c>
      <c r="BF144" s="94">
        <f t="shared" si="1066"/>
        <v>0</v>
      </c>
      <c r="BG144" s="94">
        <f t="shared" si="1066"/>
        <v>0</v>
      </c>
      <c r="BH144" s="94">
        <f t="shared" si="1066"/>
        <v>0</v>
      </c>
      <c r="BI144" s="94">
        <f t="shared" si="1066"/>
        <v>70</v>
      </c>
      <c r="BJ144" s="94">
        <f t="shared" si="1066"/>
        <v>999478.23499999987</v>
      </c>
      <c r="BK144" s="94">
        <f t="shared" si="1066"/>
        <v>211</v>
      </c>
      <c r="BL144" s="94">
        <f t="shared" si="1066"/>
        <v>8804830.0157416649</v>
      </c>
      <c r="BM144" s="94">
        <f t="shared" si="1066"/>
        <v>329</v>
      </c>
      <c r="BN144" s="94">
        <f t="shared" si="1066"/>
        <v>8985102.0605033338</v>
      </c>
      <c r="BO144" s="94">
        <f t="shared" si="1066"/>
        <v>50</v>
      </c>
      <c r="BP144" s="94">
        <f t="shared" si="1066"/>
        <v>1934127.4316</v>
      </c>
      <c r="BQ144" s="94">
        <f t="shared" si="1066"/>
        <v>0</v>
      </c>
      <c r="BR144" s="94">
        <f t="shared" si="1066"/>
        <v>0</v>
      </c>
      <c r="BS144" s="94">
        <f t="shared" si="1066"/>
        <v>0</v>
      </c>
      <c r="BT144" s="94">
        <f t="shared" si="1066"/>
        <v>0</v>
      </c>
      <c r="BU144" s="94">
        <f t="shared" si="1066"/>
        <v>0</v>
      </c>
      <c r="BV144" s="94">
        <f t="shared" si="1066"/>
        <v>0</v>
      </c>
      <c r="BW144" s="94">
        <f t="shared" si="1066"/>
        <v>0</v>
      </c>
      <c r="BX144" s="94">
        <f t="shared" si="1066"/>
        <v>0</v>
      </c>
      <c r="BY144" s="94">
        <f t="shared" si="1066"/>
        <v>0</v>
      </c>
      <c r="BZ144" s="94">
        <f t="shared" si="1066"/>
        <v>0</v>
      </c>
      <c r="CA144" s="94">
        <f t="shared" ref="CA144:DR144" si="1068">SUM(CA145:CA179)</f>
        <v>0</v>
      </c>
      <c r="CB144" s="94">
        <f t="shared" si="1068"/>
        <v>0</v>
      </c>
      <c r="CC144" s="94">
        <f t="shared" si="1068"/>
        <v>0</v>
      </c>
      <c r="CD144" s="94">
        <f t="shared" si="1068"/>
        <v>0</v>
      </c>
      <c r="CE144" s="94">
        <f t="shared" si="1068"/>
        <v>0</v>
      </c>
      <c r="CF144" s="94">
        <f t="shared" si="1068"/>
        <v>0</v>
      </c>
      <c r="CG144" s="94">
        <f t="shared" si="1068"/>
        <v>3</v>
      </c>
      <c r="CH144" s="94">
        <f t="shared" si="1068"/>
        <v>29765.281000000003</v>
      </c>
      <c r="CI144" s="94">
        <f t="shared" si="1068"/>
        <v>2</v>
      </c>
      <c r="CJ144" s="94">
        <f t="shared" si="1068"/>
        <v>60919.608446666658</v>
      </c>
      <c r="CK144" s="94">
        <f t="shared" si="1068"/>
        <v>8</v>
      </c>
      <c r="CL144" s="94">
        <f t="shared" si="1068"/>
        <v>104744.31333333332</v>
      </c>
      <c r="CM144" s="94">
        <f t="shared" si="1068"/>
        <v>70</v>
      </c>
      <c r="CN144" s="94">
        <f t="shared" si="1068"/>
        <v>1960334.1409120001</v>
      </c>
      <c r="CO144" s="94">
        <f t="shared" si="1068"/>
        <v>61</v>
      </c>
      <c r="CP144" s="94">
        <f t="shared" si="1068"/>
        <v>1457341.179462</v>
      </c>
      <c r="CQ144" s="99">
        <f t="shared" si="1068"/>
        <v>6</v>
      </c>
      <c r="CR144" s="94">
        <f t="shared" si="1068"/>
        <v>89216.889999999985</v>
      </c>
      <c r="CS144" s="94">
        <f t="shared" si="1068"/>
        <v>11</v>
      </c>
      <c r="CT144" s="94">
        <f t="shared" si="1068"/>
        <v>582973.25363199995</v>
      </c>
      <c r="CU144" s="94">
        <f t="shared" si="1068"/>
        <v>0</v>
      </c>
      <c r="CV144" s="94">
        <f t="shared" si="1068"/>
        <v>0</v>
      </c>
      <c r="CW144" s="94">
        <f t="shared" si="1068"/>
        <v>22</v>
      </c>
      <c r="CX144" s="94">
        <f t="shared" si="1068"/>
        <v>948491.54120699991</v>
      </c>
      <c r="CY144" s="94">
        <f t="shared" si="1068"/>
        <v>18</v>
      </c>
      <c r="CZ144" s="94">
        <f t="shared" si="1068"/>
        <v>520704.00101999997</v>
      </c>
      <c r="DA144" s="94">
        <f t="shared" si="1068"/>
        <v>50</v>
      </c>
      <c r="DB144" s="94">
        <f t="shared" si="1068"/>
        <v>1733673.8204729999</v>
      </c>
      <c r="DC144" s="94">
        <f t="shared" si="1068"/>
        <v>37</v>
      </c>
      <c r="DD144" s="94">
        <f t="shared" si="1068"/>
        <v>1837433.1662166666</v>
      </c>
      <c r="DE144" s="94">
        <f t="shared" si="1068"/>
        <v>27</v>
      </c>
      <c r="DF144" s="94">
        <f t="shared" si="1068"/>
        <v>592591.28932500002</v>
      </c>
      <c r="DG144" s="94">
        <f t="shared" si="1068"/>
        <v>3</v>
      </c>
      <c r="DH144" s="94">
        <f t="shared" si="1068"/>
        <v>59848.582499999997</v>
      </c>
      <c r="DI144" s="94">
        <f t="shared" si="1068"/>
        <v>10</v>
      </c>
      <c r="DJ144" s="94">
        <f t="shared" si="1068"/>
        <v>398217.47853999998</v>
      </c>
      <c r="DK144" s="94">
        <f t="shared" si="1068"/>
        <v>0</v>
      </c>
      <c r="DL144" s="94">
        <f t="shared" si="1068"/>
        <v>0</v>
      </c>
      <c r="DM144" s="94">
        <f t="shared" si="1068"/>
        <v>13</v>
      </c>
      <c r="DN144" s="94">
        <f t="shared" si="1068"/>
        <v>372098.79389583319</v>
      </c>
      <c r="DO144" s="94">
        <f t="shared" si="1068"/>
        <v>0</v>
      </c>
      <c r="DP144" s="94">
        <f t="shared" si="1068"/>
        <v>0</v>
      </c>
      <c r="DQ144" s="94">
        <f t="shared" si="1068"/>
        <v>8859</v>
      </c>
      <c r="DR144" s="94">
        <f t="shared" si="1068"/>
        <v>619668680.22734404</v>
      </c>
    </row>
    <row r="145" spans="1:122" ht="51" customHeight="1" x14ac:dyDescent="0.25">
      <c r="A145" s="46"/>
      <c r="B145" s="47">
        <v>115</v>
      </c>
      <c r="C145" s="33" t="s">
        <v>276</v>
      </c>
      <c r="D145" s="34">
        <f t="shared" si="1065"/>
        <v>19063</v>
      </c>
      <c r="E145" s="35">
        <v>18530</v>
      </c>
      <c r="F145" s="35">
        <v>18715</v>
      </c>
      <c r="G145" s="34">
        <v>1.98</v>
      </c>
      <c r="H145" s="37">
        <v>1</v>
      </c>
      <c r="I145" s="38">
        <v>1</v>
      </c>
      <c r="J145" s="38"/>
      <c r="K145" s="34">
        <v>1.4</v>
      </c>
      <c r="L145" s="34">
        <v>1.68</v>
      </c>
      <c r="M145" s="34">
        <v>2.23</v>
      </c>
      <c r="N145" s="34">
        <v>2.57</v>
      </c>
      <c r="O145" s="39">
        <v>3</v>
      </c>
      <c r="P145" s="39">
        <f>(O145/12*5*$D145*$G145*$H145*$K145*P$9)+(O145/12*4*$E145*$G145*$I145*$K145)+(O145/12*3*$F145*$G145*$I145*$K145)</f>
        <v>156987.47294999997</v>
      </c>
      <c r="Q145" s="39">
        <v>1</v>
      </c>
      <c r="R145" s="39">
        <f>(Q145/12*5*$D145*$G145*$H145*$K145*R$9)+(Q145/12*4*$E145*$G145*$I145*$K145)+(Q145/12*3*$F145*$G145*$I145*$K145)</f>
        <v>52329.157649999994</v>
      </c>
      <c r="S145" s="39"/>
      <c r="T145" s="39">
        <f>(S145/12*5*$D145*$G145*$H145*$K145*T$9)+(S145/12*4*$E145*$G145*$I145*$K145)+(S145/12*3*$F145*$G145*$I145*$K145)</f>
        <v>0</v>
      </c>
      <c r="U145" s="39"/>
      <c r="V145" s="39">
        <f>(U145/12*5*$D145*$G145*$H145*$K145*V$9)+(U145/12*4*$E145*$G145*$I145*$K145)+(U145/12*3*$F145*$G145*$I145*$K145)</f>
        <v>0</v>
      </c>
      <c r="W145" s="39">
        <v>36</v>
      </c>
      <c r="X145" s="39">
        <f>(W145/12*5*$D145*$G145*$H145*$K145*X$9)+(W145/12*4*$E145*$G145*$I145*$K145)+(W145/12*3*$F145*$G145*$I145*$K145)</f>
        <v>1897324.5475799995</v>
      </c>
      <c r="Y145" s="39">
        <v>0</v>
      </c>
      <c r="Z145" s="39">
        <f>(Y145/12*5*$D145*$G145*$H145*$K145*Z$9)+(Y145/12*4*$E145*$G145*$I145*$K145)+(Y145/12*3*$F145*$G145*$I145*$K145)</f>
        <v>0</v>
      </c>
      <c r="AA145" s="39"/>
      <c r="AB145" s="39">
        <f>(AA145/12*5*$D145*$G145*$H145*$K145*AB$9)+(AA145/12*4*$E145*$G145*$I145*$K145)+(AA145/12*3*$F145*$G145*$I145*$K145)</f>
        <v>0</v>
      </c>
      <c r="AC145" s="39"/>
      <c r="AD145" s="39">
        <f>(AC145/12*5*$D145*$G145*$H145*$K145*AD$9)+(AC145/12*4*$E145*$G145*$I145*$K145)+(AC145/12*3*$F145*$G145*$I145*$K145)</f>
        <v>0</v>
      </c>
      <c r="AE145" s="39">
        <v>0</v>
      </c>
      <c r="AF145" s="39">
        <f>(AE145/12*5*$D145*$G145*$H145*$K145*AF$9)+(AE145/12*4*$E145*$G145*$I145*$K145)+(AE145/12*3*$F145*$G145*$I145*$K145)</f>
        <v>0</v>
      </c>
      <c r="AG145" s="39">
        <v>0</v>
      </c>
      <c r="AH145" s="39">
        <f>(AG145/12*5*$D145*$G145*$H145*$K145*AH$9)+(AG145/12*4*$E145*$G145*$I145*$K145)+(AG145/12*3*$F145*$G145*$I145*$K145)</f>
        <v>0</v>
      </c>
      <c r="AI145" s="39"/>
      <c r="AJ145" s="39">
        <f>(AI145/12*5*$D145*$G145*$H145*$K145*AJ$9)+(AI145/12*4*$E145*$G145*$I145*$K145)+(AI145/12*3*$F145*$G145*$I145*$K145)</f>
        <v>0</v>
      </c>
      <c r="AK145" s="39"/>
      <c r="AL145" s="39">
        <f>(AK145/12*5*$D145*$G145*$H145*$K145*AL$9)+(AK145/12*4*$E145*$G145*$I145*$K145)+(AK145/12*3*$F145*$G145*$I145*$K145)</f>
        <v>0</v>
      </c>
      <c r="AM145" s="56">
        <v>0</v>
      </c>
      <c r="AN145" s="39">
        <f>(AM145/12*5*$D145*$G145*$H145*$K145*AN$9)+(AM145/12*4*$E145*$G145*$I145*$K145)+(AM145/12*3*$F145*$G145*$I145*$K145)</f>
        <v>0</v>
      </c>
      <c r="AO145" s="43">
        <v>0</v>
      </c>
      <c r="AP145" s="39">
        <f>(AO145/12*5*$D145*$G145*$H145*$L145*AP$9)+(AO145/12*4*$E145*$G145*$I145*$L145)+(AO145/12*3*$F145*$G145*$I145*$L145)</f>
        <v>0</v>
      </c>
      <c r="AQ145" s="39"/>
      <c r="AR145" s="39">
        <f>(AQ145/12*5*$D145*$G145*$H145*$L145*AR$9)+(AQ145/12*4*$E145*$G145*$I145*$L145)+(AQ145/12*3*$F145*$G145*$I145*$L145)</f>
        <v>0</v>
      </c>
      <c r="AS145" s="39"/>
      <c r="AT145" s="39">
        <f>(AS145/12*5*$D145*$G145*$H145*$L145*AT$9)+(AS145/12*4*$E145*$G145*$I145*$L145)+(AS145/12*3*$F145*$G145*$I145*$L145)</f>
        <v>0</v>
      </c>
      <c r="AU145" s="39">
        <v>27</v>
      </c>
      <c r="AV145" s="39">
        <f>(AU145/12*5*$D145*$G145*$H145*$L145*AV$9)+(AU145/12*4*$E145*$G145*$I145*$L145)+(AU145/12*3*$F145*$G145*$I145*$L145)</f>
        <v>1684764.0740699999</v>
      </c>
      <c r="AW145" s="39"/>
      <c r="AX145" s="39">
        <f>(AW145/12*5*$D145*$G145*$H145*$K145*AX$9)+(AW145/12*4*$E145*$G145*$I145*$K145)+(AW145/12*3*$F145*$G145*$I145*$K145)</f>
        <v>0</v>
      </c>
      <c r="AY145" s="39"/>
      <c r="AZ145" s="39">
        <f>(AY145/12*5*$D145*$G145*$H145*$K145*AZ$9)+(AY145/12*4*$E145*$G145*$I145*$K145)+(AY145/12*3*$F145*$G145*$I145*$K145)</f>
        <v>0</v>
      </c>
      <c r="BA145" s="39"/>
      <c r="BB145" s="39">
        <f>(BA145/12*5*$D145*$G145*$H145*$L145*BB$9)+(BA145/12*4*$E145*$G145*$I145*$L145)+(BA145/12*3*$F145*$G145*$I145*$L145)</f>
        <v>0</v>
      </c>
      <c r="BC145" s="39"/>
      <c r="BD145" s="39">
        <f>(BC145/12*5*$D145*$G145*$H145*$K145*BD$9)+(BC145/12*4*$E145*$G145*$I145*$K145)+(BC145/12*3*$F145*$G145*$I145*$K145)</f>
        <v>0</v>
      </c>
      <c r="BE145" s="39"/>
      <c r="BF145" s="39">
        <f>(BE145/12*5*$D145*$G145*$H145*$K145*BF$9)+(BE145/12*4*$E145*$G145*$I145*$K145)+(BE145/12*3*$F145*$G145*$I145*$K145)</f>
        <v>0</v>
      </c>
      <c r="BG145" s="39"/>
      <c r="BH145" s="39">
        <f>(BG145/12*5*$D145*$G145*$H145*$K145*BH$9)+(BG145/12*4*$E145*$G145*$I145*$K145)+(BG145/12*3*$F145*$G145*$I145*$K145)</f>
        <v>0</v>
      </c>
      <c r="BI145" s="39"/>
      <c r="BJ145" s="39">
        <f>(BI145/12*5*$D145*$G145*$H145*$L145*BJ$9)+(BI145/12*4*$E145*$G145*$I145*$L145)+(BI145/12*3*$F145*$G145*$I145*$L145)</f>
        <v>0</v>
      </c>
      <c r="BK145" s="39">
        <v>0</v>
      </c>
      <c r="BL145" s="39">
        <f>(BK145/12*5*$D145*$G145*$H145*$K145*BL$9)+(BK145/12*4*$E145*$G145*$I145*$K145)+(BK145/12*3*$F145*$G145*$I145*$K145)</f>
        <v>0</v>
      </c>
      <c r="BM145" s="39"/>
      <c r="BN145" s="39">
        <f>(BM145/12*5*$D145*$G145*$H145*$K145*BN$9)+(BM145/12*4*$E145*$G145*$I145*$K145)+(BM145/12*3*$F145*$G145*$I145*$K145)</f>
        <v>0</v>
      </c>
      <c r="BO145" s="49"/>
      <c r="BP145" s="39">
        <f>(BO145/12*5*$D145*$G145*$H145*$L145*BP$9)+(BO145/12*4*$E145*$G145*$I145*$L145)+(BO145/12*3*$F145*$G145*$I145*$L145)</f>
        <v>0</v>
      </c>
      <c r="BQ145" s="39"/>
      <c r="BR145" s="39">
        <f>(BQ145/12*5*$D145*$G145*$H145*$L145*BR$9)+(BQ145/12*4*$E145*$G145*$I145*$L145)+(BQ145/12*3*$F145*$G145*$I145*$L145)</f>
        <v>0</v>
      </c>
      <c r="BS145" s="39"/>
      <c r="BT145" s="39">
        <f>(BS145/12*5*$D145*$G145*$H145*$K145*BT$9)+(BS145/12*4*$E145*$G145*$I145*$K145)+(BS145/12*3*$F145*$G145*$I145*$K145)</f>
        <v>0</v>
      </c>
      <c r="BU145" s="39"/>
      <c r="BV145" s="39">
        <f>(BU145/12*5*$D145*$G145*$H145*$K145*BV$9)+(BU145/12*4*$E145*$G145*$I145*$K145)+(BU145/12*3*$F145*$G145*$I145*$K145)</f>
        <v>0</v>
      </c>
      <c r="BW145" s="39"/>
      <c r="BX145" s="39">
        <f>(BW145/12*5*$D145*$G145*$H145*$L145*BX$9)+(BW145/12*4*$E145*$G145*$I145*$L145)+(BW145/12*3*$F145*$G145*$I145*$L145)</f>
        <v>0</v>
      </c>
      <c r="BY145" s="39"/>
      <c r="BZ145" s="39">
        <f>(BY145/12*5*$D145*$G145*$H145*$L145*BZ$9)+(BY145/12*4*$E145*$G145*$I145*$L145)+(BY145/12*3*$F145*$G145*$I145*$L145)</f>
        <v>0</v>
      </c>
      <c r="CA145" s="39"/>
      <c r="CB145" s="39">
        <f>(CA145/12*5*$D145*$G145*$H145*$K145*CB$9)+(CA145/12*4*$E145*$G145*$I145*$K145)+(CA145/12*3*$F145*$G145*$I145*$K145)</f>
        <v>0</v>
      </c>
      <c r="CC145" s="39"/>
      <c r="CD145" s="39">
        <f>(CC145/12*5*$D145*$G145*$H145*$L145*CD$9)+(CC145/12*4*$E145*$G145*$I145*$L145)+(CC145/12*3*$F145*$G145*$I145*$L145)</f>
        <v>0</v>
      </c>
      <c r="CE145" s="39"/>
      <c r="CF145" s="39">
        <f>(CE145/12*5*$D145*$G145*$H145*$K145*CF$9)+(CE145/12*4*$E145*$G145*$I145*$K145)+(CE145/12*3*$F145*$G145*$I145*$K145)</f>
        <v>0</v>
      </c>
      <c r="CG145" s="39"/>
      <c r="CH145" s="39">
        <f>(CG145/12*5*$D145*$G145*$H145*$K145*CH$9)+(CG145/12*4*$E145*$G145*$I145*$K145)+(CG145/12*3*$F145*$G145*$I145*$K145)</f>
        <v>0</v>
      </c>
      <c r="CI145" s="39"/>
      <c r="CJ145" s="39">
        <f>(CI145/12*5*$D145*$G145*$H145*$K145*CJ$9)+(CI145/12*4*$E145*$G145*$I145*$K145)+(CI145/12*3*$F145*$G145*$I145*$K145)</f>
        <v>0</v>
      </c>
      <c r="CK145" s="39"/>
      <c r="CL145" s="39">
        <f>(CK145/12*5*$D145*$G145*$H145*$K145*CL$9)+(CK145/12*4*$E145*$G145*$I145*$K145)+(CK145/12*3*$F145*$G145*$I145*$K145)</f>
        <v>0</v>
      </c>
      <c r="CM145" s="39"/>
      <c r="CN145" s="39">
        <f>(CM145/12*5*$D145*$G145*$H145*$L145*CN$9)+(CM145/12*4*$E145*$G145*$I145*$L145)+(CM145/12*3*$F145*$G145*$I145*$L145)</f>
        <v>0</v>
      </c>
      <c r="CO145" s="39">
        <v>1</v>
      </c>
      <c r="CP145" s="39">
        <f>(CO145/12*5*$D145*$G145*$H145*$L145*CP$9)+(CO145/12*4*$E145*$G145*$I145*$L145)+(CO145/12*3*$F145*$G145*$I145*$L145)</f>
        <v>65674.912841999991</v>
      </c>
      <c r="CQ145" s="44"/>
      <c r="CR145" s="39">
        <f>(CQ145/12*5*$D145*$G145*$H145*$K145*CR$9)+(CQ145/12*4*$E145*$G145*$I145*$K145)+(CQ145/12*3*$F145*$G145*$I145*$K145)</f>
        <v>0</v>
      </c>
      <c r="CS145" s="39"/>
      <c r="CT145" s="39">
        <f>(CS145/12*5*$D145*$G145*$H145*$L145*CT$9)+(CS145/12*4*$E145*$G145*$I145*$L145)+(CS145/12*3*$F145*$G145*$I145*$L145)</f>
        <v>0</v>
      </c>
      <c r="CU145" s="39"/>
      <c r="CV145" s="39">
        <f>(CU145/12*5*$D145*$G145*$H145*$L145*CV$9)+(CU145/12*4*$E145*$G145*$I145*$L145)+(CU145/12*3*$F145*$G145*$I145*$L145)</f>
        <v>0</v>
      </c>
      <c r="CW145" s="39"/>
      <c r="CX145" s="39">
        <f>(CW145/12*5*$D145*$G145*$H145*$L145*CX$9)+(CW145/12*4*$E145*$G145*$I145*$L145)+(CW145/12*3*$F145*$G145*$I145*$L145)</f>
        <v>0</v>
      </c>
      <c r="CY145" s="39"/>
      <c r="CZ145" s="39">
        <f>(CY145/12*5*$D145*$G145*$H145*$L145*CZ$9)+(CY145/12*4*$E145*$G145*$I145*$L145)+(CY145/12*3*$F145*$G145*$I145*$L145)</f>
        <v>0</v>
      </c>
      <c r="DA145" s="39"/>
      <c r="DB145" s="39">
        <f>(DA145/12*5*$D145*$G145*$H145*$L145*DB$9)+(DA145/12*4*$E145*$G145*$I145*$L145)+(DA145/12*3*$F145*$G145*$I145*$L145)</f>
        <v>0</v>
      </c>
      <c r="DC145" s="39">
        <v>3</v>
      </c>
      <c r="DD145" s="39">
        <f>(DC145/12*5*$D145*$G145*$H145*$K145*DD$9)+(DC145/12*4*$E145*$G145*$I145*$K145)+(DC145/12*3*$F145*$G145*$I145*$K145)</f>
        <v>164913.86835</v>
      </c>
      <c r="DE145" s="39"/>
      <c r="DF145" s="39">
        <f>(DE145/12*5*$D145*$G145*$H145*$K145*DF$9)+(DE145/12*4*$E145*$G145*$I145*$K145)+(DE145/12*3*$F145*$G145*$I145*$K145)</f>
        <v>0</v>
      </c>
      <c r="DG145" s="39"/>
      <c r="DH145" s="39">
        <f>(DG145/12*5*$D145*$G145*$H145*$L145*DH$9)+(DG145/12*4*$E145*$G145*$I145*$L145)+(DG145/12*3*$F145*$G145*$I145*$L145)</f>
        <v>0</v>
      </c>
      <c r="DI145" s="39"/>
      <c r="DJ145" s="39">
        <f>(DI145/12*5*$D145*$G145*$H145*$L145*DJ$9)+(DI145/12*4*$E145*$G145*$I145*$L145)+(DI145/12*3*$F145*$G145*$I145*$L145)</f>
        <v>0</v>
      </c>
      <c r="DK145" s="39"/>
      <c r="DL145" s="39">
        <f>(DK145/12*5*$D145*$G145*$H145*$M145*DL$9)+(DK145/12*4*$E145*$G145*$I145*$M145)+(DK145/12*3*$F145*$G145*$I145*$M145)</f>
        <v>0</v>
      </c>
      <c r="DM145" s="39"/>
      <c r="DN145" s="39">
        <f t="shared" ref="DN145" si="1069">(DM145/12*5*$D145*$G145*$H145*$N145*DN$9)+(DM145/12*4*$E145*$G145*$I145*$N145)+(DM145/12*3*$F145*$G145*$I145*$N145)</f>
        <v>0</v>
      </c>
      <c r="DO145" s="39"/>
      <c r="DP145" s="39">
        <f t="shared" si="1061"/>
        <v>0</v>
      </c>
      <c r="DQ145" s="39">
        <f t="shared" ref="DQ145:DQ179" si="1070">SUM(O145,Q145,S145,U145,W145,Y145,AA145,AC145,AE145,AG145,AI145,AK145,AM145,AO145,AQ145,AS145,AU145,AW145,AY145,BA145,BC145,BE145,BG145,BI145,BK145,BM145,BO145,BQ145,BS145,BU145,BW145,BY145,CA145,CC145,CE145,CG145,CI145,CK145,CM145,CO145,CQ145,CS145,CU145,CW145,CY145,DA145,DC145,DE145,DG145,DI145,DK145,DM145,DO145)</f>
        <v>71</v>
      </c>
      <c r="DR145" s="39">
        <f t="shared" ref="DR145:DR179" si="1071">SUM(P145,R145,T145,V145,X145,Z145,AB145,AD145,AF145,AH145,AJ145,AL145,AN145,AP145,AR145,AT145,AV145,AX145,AZ145,BB145,BD145,BF145,BH145,BJ145,BL145,BN145,BP145,BR145,BT145,BV145,BX145,BZ145,CB145,CD145,CF145,CH145,CJ145,CL145,CN145,CP145,CR145,CT145,CV145,CX145,CZ145,DB145,DD145,DF145,DH145,DJ145,DL145,DN145,DP145)</f>
        <v>4021994.033441999</v>
      </c>
    </row>
    <row r="146" spans="1:122" ht="27.75" customHeight="1" x14ac:dyDescent="0.25">
      <c r="A146" s="46"/>
      <c r="B146" s="47">
        <v>116</v>
      </c>
      <c r="C146" s="33" t="s">
        <v>277</v>
      </c>
      <c r="D146" s="34">
        <f t="shared" si="1065"/>
        <v>19063</v>
      </c>
      <c r="E146" s="35">
        <v>18530</v>
      </c>
      <c r="F146" s="35">
        <v>18715</v>
      </c>
      <c r="G146" s="34">
        <v>3.66</v>
      </c>
      <c r="H146" s="37">
        <v>1</v>
      </c>
      <c r="I146" s="37">
        <v>1</v>
      </c>
      <c r="J146" s="38"/>
      <c r="K146" s="34">
        <v>1.4</v>
      </c>
      <c r="L146" s="34">
        <v>1.68</v>
      </c>
      <c r="M146" s="34">
        <v>2.23</v>
      </c>
      <c r="N146" s="34">
        <v>2.57</v>
      </c>
      <c r="O146" s="39">
        <v>4</v>
      </c>
      <c r="P146" s="39">
        <f t="shared" ref="P146:P148" si="1072">(O146/12*5*$D146*$G146*$H146*$K146*P$9)+(O146/12*4*$E146*$G146*$I146*$K146*P$10)+(O146/12*3*$F146*$G146*$I146*$K146*P$10)</f>
        <v>409167.88219999999</v>
      </c>
      <c r="Q146" s="39">
        <v>0</v>
      </c>
      <c r="R146" s="39">
        <f t="shared" ref="R146:R148" si="1073">(Q146/12*5*$D146*$G146*$H146*$K146*R$9)+(Q146/12*4*$E146*$G146*$I146*$K146*R$10)+(Q146/12*3*$F146*$G146*$I146*$K146*R$10)</f>
        <v>0</v>
      </c>
      <c r="S146" s="39"/>
      <c r="T146" s="39">
        <f t="shared" ref="T146:T148" si="1074">(S146/12*5*$D146*$G146*$H146*$K146*T$9)+(S146/12*4*$E146*$G146*$I146*$K146*T$10)+(S146/12*3*$F146*$G146*$I146*$K146*T$10)</f>
        <v>0</v>
      </c>
      <c r="U146" s="39"/>
      <c r="V146" s="39">
        <f t="shared" ref="V146:V148" si="1075">(U146/12*5*$D146*$G146*$H146*$K146*V$9)+(U146/12*4*$E146*$G146*$I146*$K146*V$10)+(U146/12*3*$F146*$G146*$I146*$K146*V$10)</f>
        <v>0</v>
      </c>
      <c r="W146" s="39">
        <v>210</v>
      </c>
      <c r="X146" s="39">
        <f t="shared" ref="X146:X148" si="1076">(W146/12*5*$D146*$G146*$H146*$K146*X$9)+(W146/12*4*$E146*$G146*$I146*$K146*X$10)+(W146/12*3*$F146*$G146*$I146*$K146*X$10)</f>
        <v>21626611.048349999</v>
      </c>
      <c r="Y146" s="39">
        <v>0</v>
      </c>
      <c r="Z146" s="39">
        <f t="shared" ref="Z146:Z148" si="1077">(Y146/12*5*$D146*$G146*$H146*$K146*Z$9)+(Y146/12*4*$E146*$G146*$I146*$K146*Z$10)+(Y146/12*3*$F146*$G146*$I146*$K146*Z$10)</f>
        <v>0</v>
      </c>
      <c r="AA146" s="39"/>
      <c r="AB146" s="39">
        <f t="shared" ref="AB146:AB148" si="1078">(AA146/12*5*$D146*$G146*$H146*$K146*AB$9)+(AA146/12*4*$E146*$G146*$I146*$K146*AB$10)+(AA146/12*3*$F146*$G146*$I146*$K146*AB$10)</f>
        <v>0</v>
      </c>
      <c r="AC146" s="39"/>
      <c r="AD146" s="39">
        <f t="shared" ref="AD146:AD148" si="1079">(AC146/12*5*$D146*$G146*$H146*$K146*AD$9)+(AC146/12*4*$E146*$G146*$I146*$K146*AD$10)+(AC146/12*3*$F146*$G146*$I146*$K146*AD$10)</f>
        <v>0</v>
      </c>
      <c r="AE146" s="39">
        <v>0</v>
      </c>
      <c r="AF146" s="39">
        <f t="shared" ref="AF146:AF148" si="1080">(AE146/12*5*$D146*$G146*$H146*$K146*AF$9)+(AE146/12*4*$E146*$G146*$I146*$K146*AF$10)+(AE146/12*3*$F146*$G146*$I146*$K146*AF$10)</f>
        <v>0</v>
      </c>
      <c r="AG146" s="39">
        <v>0</v>
      </c>
      <c r="AH146" s="39">
        <f t="shared" ref="AH146:AH148" si="1081">(AG146/12*5*$D146*$G146*$H146*$K146*AH$9)+(AG146/12*4*$E146*$G146*$I146*$K146*AH$10)+(AG146/12*3*$F146*$G146*$I146*$K146*AH$10)</f>
        <v>0</v>
      </c>
      <c r="AI146" s="39"/>
      <c r="AJ146" s="39">
        <f t="shared" ref="AJ146:AJ148" si="1082">(AI146/12*5*$D146*$G146*$H146*$K146*AJ$9)+(AI146/12*4*$E146*$G146*$I146*$K146*AJ$10)+(AI146/12*3*$F146*$G146*$I146*$K146*AJ$10)</f>
        <v>0</v>
      </c>
      <c r="AK146" s="39"/>
      <c r="AL146" s="39">
        <f t="shared" ref="AL146:AL148" si="1083">(AK146/12*5*$D146*$G146*$H146*$K146*AL$9)+(AK146/12*4*$E146*$G146*$I146*$K146*AL$10)+(AK146/12*3*$F146*$G146*$I146*$K146*AL$10)</f>
        <v>0</v>
      </c>
      <c r="AM146" s="56">
        <v>0</v>
      </c>
      <c r="AN146" s="39">
        <f t="shared" ref="AN146:AN148" si="1084">(AM146/12*5*$D146*$G146*$H146*$K146*AN$9)+(AM146/12*4*$E146*$G146*$I146*$K146*AN$10)+(AM146/12*3*$F146*$G146*$I146*$K146*AN$10)</f>
        <v>0</v>
      </c>
      <c r="AO146" s="43">
        <v>0</v>
      </c>
      <c r="AP146" s="39">
        <f t="shared" ref="AP146:AP148" si="1085">(AO146/12*5*$D146*$G146*$H146*$L146*AP$9)+(AO146/12*4*$E146*$G146*$I146*$L146*AP$10)+(AO146/12*3*$F146*$G146*$I146*$L146*AP$10)</f>
        <v>0</v>
      </c>
      <c r="AQ146" s="39"/>
      <c r="AR146" s="39">
        <f t="shared" ref="AR146:AR148" si="1086">(AQ146/12*5*$D146*$G146*$H146*$L146*AR$9)+(AQ146/12*4*$E146*$G146*$I146*$L146*AR$10)+(AQ146/12*3*$F146*$G146*$I146*$L146*AR$10)</f>
        <v>0</v>
      </c>
      <c r="AS146" s="39"/>
      <c r="AT146" s="39">
        <f t="shared" ref="AT146:AT148" si="1087">(AS146/12*5*$D146*$G146*$H146*$L146*AT$9)+(AS146/12*4*$E146*$G146*$I146*$L146*AT$10)+(AS146/12*3*$F146*$G146*$I146*$L146*AT$11)</f>
        <v>0</v>
      </c>
      <c r="AU146" s="39">
        <v>2</v>
      </c>
      <c r="AV146" s="39">
        <f t="shared" ref="AV146:AV148" si="1088">(AU146/12*5*$D146*$G146*$H146*$L146*AV$9)+(AU146/12*4*$E146*$G146*$I146*$L146*AV$10)+(AU146/12*3*$F146*$G146*$I146*$L146*AV$10)</f>
        <v>244035.54714000001</v>
      </c>
      <c r="AW146" s="39"/>
      <c r="AX146" s="39">
        <f t="shared" ref="AX146:AX148" si="1089">(AW146/12*5*$D146*$G146*$H146*$K146*AX$9)+(AW146/12*4*$E146*$G146*$I146*$K146*AX$10)+(AW146/12*3*$F146*$G146*$I146*$K146*AX$10)</f>
        <v>0</v>
      </c>
      <c r="AY146" s="39"/>
      <c r="AZ146" s="39">
        <f t="shared" ref="AZ146:AZ148" si="1090">(AY146/12*5*$D146*$G146*$H146*$K146*AZ$9)+(AY146/12*4*$E146*$G146*$I146*$K146*AZ$10)+(AY146/12*3*$F146*$G146*$I146*$K146*AZ$10)</f>
        <v>0</v>
      </c>
      <c r="BA146" s="39"/>
      <c r="BB146" s="39">
        <f t="shared" ref="BB146:BB148" si="1091">(BA146/12*5*$D146*$G146*$H146*$L146*BB$9)+(BA146/12*4*$E146*$G146*$I146*$L146*BB$10)+(BA146/12*3*$F146*$G146*$I146*$L146*BB$10)</f>
        <v>0</v>
      </c>
      <c r="BC146" s="39"/>
      <c r="BD146" s="39">
        <f t="shared" ref="BD146:BD148" si="1092">(BC146/12*5*$D146*$G146*$H146*$K146*BD$9)+(BC146/12*4*$E146*$G146*$I146*$K146*BD$10)+(BC146/12*3*$F146*$G146*$I146*$K146*BD$10)</f>
        <v>0</v>
      </c>
      <c r="BE146" s="39"/>
      <c r="BF146" s="39">
        <f t="shared" ref="BF146:BF148" si="1093">(BE146/12*5*$D146*$G146*$H146*$K146*BF$9)+(BE146/12*4*$E146*$G146*$I146*$K146*BF$10)+(BE146/12*3*$F146*$G146*$I146*$K146*BF$10)</f>
        <v>0</v>
      </c>
      <c r="BG146" s="39"/>
      <c r="BH146" s="39">
        <f t="shared" ref="BH146:BH148" si="1094">(BG146/12*5*$D146*$G146*$H146*$K146*BH$9)+(BG146/12*4*$E146*$G146*$I146*$K146*BH$10)+(BG146/12*3*$F146*$G146*$I146*$K146*BH$10)</f>
        <v>0</v>
      </c>
      <c r="BI146" s="39"/>
      <c r="BJ146" s="39">
        <f t="shared" ref="BJ146:BJ148" si="1095">(BI146/12*5*$D146*$G146*$H146*$L146*BJ$9)+(BI146/12*4*$E146*$G146*$I146*$L146*BJ$10)+(BI146/12*3*$F146*$G146*$I146*$L146*BJ$10)</f>
        <v>0</v>
      </c>
      <c r="BK146" s="39">
        <v>12</v>
      </c>
      <c r="BL146" s="39">
        <f t="shared" ref="BL146:BL148" si="1096">(BK146/12*5*$D146*$G146*$H146*$K146*BL$9)+(BK146/12*4*$E146*$G146*$I146*$K146*BL$10)+(BK146/12*3*$F146*$G146*$I146*$K146*BL$10)</f>
        <v>1235806.34562</v>
      </c>
      <c r="BM146" s="39">
        <v>4</v>
      </c>
      <c r="BN146" s="39">
        <f t="shared" ref="BN146:BN148" si="1097">(BM146/12*5*$D146*$G146*$H146*$K146*BN$9)+(BM146/12*4*$E146*$G146*$I146*$K146*BN$10)+(BM146/12*3*$F146*$G146*$I146*$K146*BN$11)</f>
        <v>394125.20168</v>
      </c>
      <c r="BO146" s="49"/>
      <c r="BP146" s="39">
        <f t="shared" ref="BP146:BP148" si="1098">(BO146/12*5*$D146*$G146*$H146*$L146*BP$9)+(BO146/12*4*$E146*$G146*$I146*$L146*BP$10)+(BO146/12*3*$F146*$G146*$I146*$L146*BP$10)</f>
        <v>0</v>
      </c>
      <c r="BQ146" s="39"/>
      <c r="BR146" s="39">
        <f t="shared" ref="BR146:BR148" si="1099">(BQ146/12*5*$D146*$G146*$H146*$L146*BR$9)+(BQ146/12*4*$E146*$G146*$I146*$L146*BR$10)+(BQ146/12*3*$F146*$G146*$I146*$L146*BR$10)</f>
        <v>0</v>
      </c>
      <c r="BS146" s="39"/>
      <c r="BT146" s="39">
        <f t="shared" ref="BT146:BT148" si="1100">(BS146/12*5*$D146*$G146*$H146*$K146*BT$9)+(BS146/12*4*$E146*$G146*$I146*$K146*BT$10)+(BS146/12*3*$F146*$G146*$I146*$K146*BT$10)</f>
        <v>0</v>
      </c>
      <c r="BU146" s="39"/>
      <c r="BV146" s="39">
        <f t="shared" ref="BV146:BV148" si="1101">(BU146/12*5*$D146*$G146*$H146*$K146*BV$9)+(BU146/12*4*$E146*$G146*$I146*$K146*BV$10)+(BU146/12*3*$F146*$G146*$I146*$K146*BV$10)</f>
        <v>0</v>
      </c>
      <c r="BW146" s="39"/>
      <c r="BX146" s="39">
        <f t="shared" ref="BX146:BX148" si="1102">(BW146/12*5*$D146*$G146*$H146*$L146*BX$9)+(BW146/12*4*$E146*$G146*$I146*$L146*BX$10)+(BW146/12*3*$F146*$G146*$I146*$L146*BX$10)</f>
        <v>0</v>
      </c>
      <c r="BY146" s="39"/>
      <c r="BZ146" s="39">
        <f t="shared" ref="BZ146:BZ148" si="1103">(BY146/12*5*$D146*$G146*$H146*$L146*BZ$9)+(BY146/12*4*$E146*$G146*$I146*$L146*BZ$10)+(BY146/12*3*$F146*$G146*$I146*$L146*BZ$10)</f>
        <v>0</v>
      </c>
      <c r="CA146" s="39"/>
      <c r="CB146" s="39">
        <f t="shared" ref="CB146:CB148" si="1104">(CA146/12*5*$D146*$G146*$H146*$K146*CB$9)+(CA146/12*4*$E146*$G146*$I146*$K146*CB$10)+(CA146/12*3*$F146*$G146*$I146*$K146*CB$10)</f>
        <v>0</v>
      </c>
      <c r="CC146" s="39"/>
      <c r="CD146" s="39">
        <f t="shared" ref="CD146:CD148" si="1105">(CC146/12*5*$D146*$G146*$H146*$L146*CD$9)+(CC146/12*4*$E146*$G146*$I146*$L146*CD$10)+(CC146/12*3*$F146*$G146*$I146*$L146*CD$10)</f>
        <v>0</v>
      </c>
      <c r="CE146" s="39"/>
      <c r="CF146" s="39">
        <f t="shared" ref="CF146:CF148" si="1106">(CE146/12*5*$D146*$G146*$H146*$K146*CF$9)+(CE146/12*4*$E146*$G146*$I146*$K146*CF$10)+(CE146/12*3*$F146*$G146*$I146*$K146*CF$10)</f>
        <v>0</v>
      </c>
      <c r="CG146" s="39"/>
      <c r="CH146" s="39">
        <f t="shared" ref="CH146:CH148" si="1107">(CG146/12*5*$D146*$G146*$H146*$K146*CH$9)+(CG146/12*4*$E146*$G146*$I146*$K146*CH$10)+(CG146/12*3*$F146*$G146*$I146*$K146*CH$10)</f>
        <v>0</v>
      </c>
      <c r="CI146" s="39"/>
      <c r="CJ146" s="39">
        <f t="shared" ref="CJ146:CJ148" si="1108">(CI146/12*5*$D146*$G146*$H146*$K146*CJ$9)+(CI146/12*4*$E146*$G146*$I146*$K146*CJ$10)+(CI146/12*3*$F146*$G146*$I146*$K146*CJ$10)</f>
        <v>0</v>
      </c>
      <c r="CK146" s="39"/>
      <c r="CL146" s="39">
        <f t="shared" ref="CL146:CL148" si="1109">(CK146/12*5*$D146*$G146*$H146*$K146*CL$9)+(CK146/12*4*$E146*$G146*$I146*$K146*CL$10)+(CK146/12*3*$F146*$G146*$I146*$K146*CL$10)</f>
        <v>0</v>
      </c>
      <c r="CM146" s="39"/>
      <c r="CN146" s="39">
        <f t="shared" ref="CN146:CN148" si="1110">(CM146/12*5*$D146*$G146*$H146*$L146*CN$9)+(CM146/12*4*$E146*$G146*$I146*$L146*CN$10)+(CM146/12*3*$F146*$G146*$I146*$L146*CN$10)</f>
        <v>0</v>
      </c>
      <c r="CO146" s="39"/>
      <c r="CP146" s="39">
        <f t="shared" ref="CP146:CP148" si="1111">(CO146/12*5*$D146*$G146*$H146*$L146*CP$9)+(CO146/12*4*$E146*$G146*$I146*$L146*CP$10)+(CO146/12*3*$F146*$G146*$I146*$L146*CP$10)</f>
        <v>0</v>
      </c>
      <c r="CQ146" s="44"/>
      <c r="CR146" s="39">
        <f t="shared" ref="CR146:CR148" si="1112">(CQ146/12*5*$D146*$G146*$H146*$K146*CR$9)+(CQ146/12*4*$E146*$G146*$I146*$K146*CR$10)+(CQ146/12*3*$F146*$G146*$I146*$K146*CR$10)</f>
        <v>0</v>
      </c>
      <c r="CS146" s="39"/>
      <c r="CT146" s="39">
        <f t="shared" ref="CT146:CT148" si="1113">(CS146/12*5*$D146*$G146*$H146*$L146*CT$9)+(CS146/12*4*$E146*$G146*$I146*$L146*CT$10)+(CS146/12*3*$F146*$G146*$I146*$L146*CT$10)</f>
        <v>0</v>
      </c>
      <c r="CU146" s="39"/>
      <c r="CV146" s="39">
        <f t="shared" ref="CV146:CV148" si="1114">(CU146/12*5*$D146*$G146*$H146*$L146*CV$9)+(CU146/12*4*$E146*$G146*$I146*$L146*CV$10)+(CU146/12*3*$F146*$G146*$I146*$L146*CV$10)</f>
        <v>0</v>
      </c>
      <c r="CW146" s="39"/>
      <c r="CX146" s="39">
        <f t="shared" ref="CX146:CX148" si="1115">(CW146/12*5*$D146*$G146*$H146*$L146*CX$9)+(CW146/12*4*$E146*$G146*$I146*$L146*CX$10)+(CW146/12*3*$F146*$G146*$I146*$L146*CX$10)</f>
        <v>0</v>
      </c>
      <c r="CY146" s="39"/>
      <c r="CZ146" s="39">
        <f t="shared" ref="CZ146:CZ148" si="1116">(CY146/12*5*$D146*$G146*$H146*$L146*CZ$9)+(CY146/12*4*$E146*$G146*$I146*$L146*CZ$10)+(CY146/12*3*$F146*$G146*$I146*$L146*CZ$10)</f>
        <v>0</v>
      </c>
      <c r="DA146" s="39"/>
      <c r="DB146" s="39">
        <f t="shared" ref="DB146:DB148" si="1117">(DA146/12*5*$D146*$G146*$H146*$L146*DB$9)+(DA146/12*4*$E146*$G146*$I146*$L146*DB$10)+(DA146/12*3*$F146*$G146*$I146*$L146*DB$10)</f>
        <v>0</v>
      </c>
      <c r="DC146" s="39">
        <v>0</v>
      </c>
      <c r="DD146" s="39">
        <f t="shared" ref="DD146:DD148" si="1118">(DC146/12*5*$D146*$G146*$H146*$K146*DD$9)+(DC146/12*4*$E146*$G146*$I146*$K146*DD$10)+(DC146/12*3*$F146*$G146*$I146*$K146*DD$10)</f>
        <v>0</v>
      </c>
      <c r="DE146" s="39"/>
      <c r="DF146" s="39">
        <f t="shared" ref="DF146:DF148" si="1119">(DE146/12*5*$D146*$G146*$H146*$K146*DF$9)+(DE146/12*4*$E146*$G146*$I146*$K146*DF$10)+(DE146/12*3*$F146*$G146*$I146*$K146*DF$10)</f>
        <v>0</v>
      </c>
      <c r="DG146" s="39"/>
      <c r="DH146" s="39">
        <f t="shared" ref="DH146:DH148" si="1120">(DG146/12*5*$D146*$G146*$H146*$L146*DH$9)+(DG146/12*4*$E146*$G146*$I146*$L146*DH$10)+(DG146/12*3*$F146*$G146*$I146*$L146*DH$10)</f>
        <v>0</v>
      </c>
      <c r="DI146" s="39"/>
      <c r="DJ146" s="39">
        <f t="shared" ref="DJ146:DJ148" si="1121">(DI146/12*5*$D146*$G146*$H146*$L146*DJ$9)+(DI146/12*4*$E146*$G146*$I146*$L146*DJ$10)+(DI146/12*3*$F146*$G146*$I146*$L146*DJ$10)</f>
        <v>0</v>
      </c>
      <c r="DK146" s="39"/>
      <c r="DL146" s="39">
        <f t="shared" ref="DL146:DL148" si="1122">(DK146/12*5*$D146*$G146*$H146*$M146*DL$9)+(DK146/12*4*$E146*$G146*$I146*$M146*DL$10)+(DK146/12*3*$F146*$G146*$I146*$M146*DL$10)</f>
        <v>0</v>
      </c>
      <c r="DM146" s="39"/>
      <c r="DN146" s="39">
        <f t="shared" ref="DN146:DN171" si="1123">(DM146/12*5*$D146*$G146*$H146*$N146*DN$9)+(DM146/12*4*$E146*$G146*$I146*$N146*DN$10)+(DM146/12*3*$F146*$G146*$I146*$N146*DN$10)</f>
        <v>0</v>
      </c>
      <c r="DO146" s="39"/>
      <c r="DP146" s="39">
        <f t="shared" si="1061"/>
        <v>0</v>
      </c>
      <c r="DQ146" s="39">
        <f t="shared" si="1070"/>
        <v>232</v>
      </c>
      <c r="DR146" s="39">
        <f t="shared" si="1071"/>
        <v>23909746.024989996</v>
      </c>
    </row>
    <row r="147" spans="1:122" ht="32.25" customHeight="1" x14ac:dyDescent="0.25">
      <c r="A147" s="46"/>
      <c r="B147" s="47">
        <v>117</v>
      </c>
      <c r="C147" s="33" t="s">
        <v>278</v>
      </c>
      <c r="D147" s="34">
        <f t="shared" si="1065"/>
        <v>19063</v>
      </c>
      <c r="E147" s="35">
        <v>18530</v>
      </c>
      <c r="F147" s="35">
        <v>18715</v>
      </c>
      <c r="G147" s="34">
        <v>4.05</v>
      </c>
      <c r="H147" s="37">
        <v>1</v>
      </c>
      <c r="I147" s="37">
        <v>1</v>
      </c>
      <c r="J147" s="38"/>
      <c r="K147" s="34">
        <v>1.4</v>
      </c>
      <c r="L147" s="34">
        <v>1.68</v>
      </c>
      <c r="M147" s="34">
        <v>2.23</v>
      </c>
      <c r="N147" s="34">
        <v>2.57</v>
      </c>
      <c r="O147" s="39">
        <v>0</v>
      </c>
      <c r="P147" s="39">
        <f t="shared" si="1072"/>
        <v>0</v>
      </c>
      <c r="Q147" s="39">
        <v>0</v>
      </c>
      <c r="R147" s="39">
        <f t="shared" si="1073"/>
        <v>0</v>
      </c>
      <c r="S147" s="39"/>
      <c r="T147" s="39">
        <f t="shared" si="1074"/>
        <v>0</v>
      </c>
      <c r="U147" s="39"/>
      <c r="V147" s="39">
        <f t="shared" si="1075"/>
        <v>0</v>
      </c>
      <c r="W147" s="39">
        <v>27</v>
      </c>
      <c r="X147" s="39">
        <f t="shared" si="1076"/>
        <v>3076853.9137875</v>
      </c>
      <c r="Y147" s="39">
        <v>0</v>
      </c>
      <c r="Z147" s="39">
        <f t="shared" si="1077"/>
        <v>0</v>
      </c>
      <c r="AA147" s="39"/>
      <c r="AB147" s="39">
        <f t="shared" si="1078"/>
        <v>0</v>
      </c>
      <c r="AC147" s="39"/>
      <c r="AD147" s="39">
        <f t="shared" si="1079"/>
        <v>0</v>
      </c>
      <c r="AE147" s="39">
        <v>0</v>
      </c>
      <c r="AF147" s="39">
        <f t="shared" si="1080"/>
        <v>0</v>
      </c>
      <c r="AG147" s="39">
        <v>0</v>
      </c>
      <c r="AH147" s="39">
        <f t="shared" si="1081"/>
        <v>0</v>
      </c>
      <c r="AI147" s="39"/>
      <c r="AJ147" s="39">
        <f t="shared" si="1082"/>
        <v>0</v>
      </c>
      <c r="AK147" s="39"/>
      <c r="AL147" s="39">
        <f t="shared" si="1083"/>
        <v>0</v>
      </c>
      <c r="AM147" s="56">
        <v>0</v>
      </c>
      <c r="AN147" s="39">
        <f t="shared" si="1084"/>
        <v>0</v>
      </c>
      <c r="AO147" s="43">
        <v>0</v>
      </c>
      <c r="AP147" s="39">
        <f t="shared" si="1085"/>
        <v>0</v>
      </c>
      <c r="AQ147" s="39"/>
      <c r="AR147" s="39">
        <f t="shared" si="1086"/>
        <v>0</v>
      </c>
      <c r="AS147" s="39"/>
      <c r="AT147" s="39">
        <f t="shared" si="1087"/>
        <v>0</v>
      </c>
      <c r="AU147" s="39"/>
      <c r="AV147" s="39">
        <f t="shared" si="1088"/>
        <v>0</v>
      </c>
      <c r="AW147" s="39"/>
      <c r="AX147" s="39">
        <f t="shared" si="1089"/>
        <v>0</v>
      </c>
      <c r="AY147" s="39"/>
      <c r="AZ147" s="39">
        <f t="shared" si="1090"/>
        <v>0</v>
      </c>
      <c r="BA147" s="39"/>
      <c r="BB147" s="39">
        <f t="shared" si="1091"/>
        <v>0</v>
      </c>
      <c r="BC147" s="39"/>
      <c r="BD147" s="39">
        <f t="shared" si="1092"/>
        <v>0</v>
      </c>
      <c r="BE147" s="39"/>
      <c r="BF147" s="39">
        <f t="shared" si="1093"/>
        <v>0</v>
      </c>
      <c r="BG147" s="39"/>
      <c r="BH147" s="39">
        <f t="shared" si="1094"/>
        <v>0</v>
      </c>
      <c r="BI147" s="39"/>
      <c r="BJ147" s="39">
        <f t="shared" si="1095"/>
        <v>0</v>
      </c>
      <c r="BK147" s="39">
        <v>0</v>
      </c>
      <c r="BL147" s="39">
        <f t="shared" si="1096"/>
        <v>0</v>
      </c>
      <c r="BM147" s="39"/>
      <c r="BN147" s="39">
        <f t="shared" si="1097"/>
        <v>0</v>
      </c>
      <c r="BO147" s="49"/>
      <c r="BP147" s="39">
        <f t="shared" si="1098"/>
        <v>0</v>
      </c>
      <c r="BQ147" s="39"/>
      <c r="BR147" s="39">
        <f t="shared" si="1099"/>
        <v>0</v>
      </c>
      <c r="BS147" s="39"/>
      <c r="BT147" s="39">
        <f t="shared" si="1100"/>
        <v>0</v>
      </c>
      <c r="BU147" s="39"/>
      <c r="BV147" s="39">
        <f t="shared" si="1101"/>
        <v>0</v>
      </c>
      <c r="BW147" s="39"/>
      <c r="BX147" s="39">
        <f t="shared" si="1102"/>
        <v>0</v>
      </c>
      <c r="BY147" s="39"/>
      <c r="BZ147" s="39">
        <f t="shared" si="1103"/>
        <v>0</v>
      </c>
      <c r="CA147" s="39"/>
      <c r="CB147" s="39">
        <f t="shared" si="1104"/>
        <v>0</v>
      </c>
      <c r="CC147" s="39"/>
      <c r="CD147" s="39">
        <f t="shared" si="1105"/>
        <v>0</v>
      </c>
      <c r="CE147" s="39"/>
      <c r="CF147" s="39">
        <f t="shared" si="1106"/>
        <v>0</v>
      </c>
      <c r="CG147" s="39"/>
      <c r="CH147" s="39">
        <f t="shared" si="1107"/>
        <v>0</v>
      </c>
      <c r="CI147" s="39"/>
      <c r="CJ147" s="39">
        <f t="shared" si="1108"/>
        <v>0</v>
      </c>
      <c r="CK147" s="39"/>
      <c r="CL147" s="39">
        <f t="shared" si="1109"/>
        <v>0</v>
      </c>
      <c r="CM147" s="39"/>
      <c r="CN147" s="39">
        <f t="shared" si="1110"/>
        <v>0</v>
      </c>
      <c r="CO147" s="39"/>
      <c r="CP147" s="39">
        <f t="shared" si="1111"/>
        <v>0</v>
      </c>
      <c r="CQ147" s="44"/>
      <c r="CR147" s="39">
        <f t="shared" si="1112"/>
        <v>0</v>
      </c>
      <c r="CS147" s="39"/>
      <c r="CT147" s="39">
        <f t="shared" si="1113"/>
        <v>0</v>
      </c>
      <c r="CU147" s="39"/>
      <c r="CV147" s="39">
        <f t="shared" si="1114"/>
        <v>0</v>
      </c>
      <c r="CW147" s="39"/>
      <c r="CX147" s="39">
        <f t="shared" si="1115"/>
        <v>0</v>
      </c>
      <c r="CY147" s="39"/>
      <c r="CZ147" s="39">
        <f t="shared" si="1116"/>
        <v>0</v>
      </c>
      <c r="DA147" s="39"/>
      <c r="DB147" s="39">
        <f t="shared" si="1117"/>
        <v>0</v>
      </c>
      <c r="DC147" s="39">
        <v>0</v>
      </c>
      <c r="DD147" s="39">
        <f t="shared" si="1118"/>
        <v>0</v>
      </c>
      <c r="DE147" s="39"/>
      <c r="DF147" s="39">
        <f t="shared" si="1119"/>
        <v>0</v>
      </c>
      <c r="DG147" s="39"/>
      <c r="DH147" s="39">
        <f t="shared" si="1120"/>
        <v>0</v>
      </c>
      <c r="DI147" s="39"/>
      <c r="DJ147" s="39">
        <f t="shared" si="1121"/>
        <v>0</v>
      </c>
      <c r="DK147" s="39"/>
      <c r="DL147" s="39">
        <f t="shared" si="1122"/>
        <v>0</v>
      </c>
      <c r="DM147" s="39"/>
      <c r="DN147" s="39">
        <f t="shared" si="1123"/>
        <v>0</v>
      </c>
      <c r="DO147" s="39"/>
      <c r="DP147" s="39">
        <f t="shared" si="1061"/>
        <v>0</v>
      </c>
      <c r="DQ147" s="39">
        <f t="shared" si="1070"/>
        <v>27</v>
      </c>
      <c r="DR147" s="39">
        <f t="shared" si="1071"/>
        <v>3076853.9137875</v>
      </c>
    </row>
    <row r="148" spans="1:122" ht="45" customHeight="1" x14ac:dyDescent="0.25">
      <c r="A148" s="46"/>
      <c r="B148" s="47">
        <v>118</v>
      </c>
      <c r="C148" s="33" t="s">
        <v>279</v>
      </c>
      <c r="D148" s="34">
        <f>D146</f>
        <v>19063</v>
      </c>
      <c r="E148" s="35">
        <v>18530</v>
      </c>
      <c r="F148" s="35">
        <v>18715</v>
      </c>
      <c r="G148" s="57">
        <v>2.4500000000000002</v>
      </c>
      <c r="H148" s="37">
        <v>1</v>
      </c>
      <c r="I148" s="37">
        <v>1</v>
      </c>
      <c r="J148" s="38"/>
      <c r="K148" s="34">
        <v>1.4</v>
      </c>
      <c r="L148" s="34">
        <v>1.68</v>
      </c>
      <c r="M148" s="34">
        <v>2.23</v>
      </c>
      <c r="N148" s="34">
        <v>2.57</v>
      </c>
      <c r="O148" s="39"/>
      <c r="P148" s="39">
        <f t="shared" si="1072"/>
        <v>0</v>
      </c>
      <c r="Q148" s="39">
        <v>10</v>
      </c>
      <c r="R148" s="39">
        <f t="shared" si="1073"/>
        <v>684741.33291666675</v>
      </c>
      <c r="S148" s="45"/>
      <c r="T148" s="39">
        <f t="shared" si="1074"/>
        <v>0</v>
      </c>
      <c r="U148" s="39"/>
      <c r="V148" s="39">
        <f t="shared" si="1075"/>
        <v>0</v>
      </c>
      <c r="W148" s="39">
        <v>9</v>
      </c>
      <c r="X148" s="39">
        <f t="shared" si="1076"/>
        <v>620435.56286250008</v>
      </c>
      <c r="Y148" s="39"/>
      <c r="Z148" s="39">
        <f t="shared" si="1077"/>
        <v>0</v>
      </c>
      <c r="AA148" s="45"/>
      <c r="AB148" s="39">
        <f t="shared" si="1078"/>
        <v>0</v>
      </c>
      <c r="AC148" s="45"/>
      <c r="AD148" s="39">
        <f t="shared" si="1079"/>
        <v>0</v>
      </c>
      <c r="AE148" s="39">
        <v>0</v>
      </c>
      <c r="AF148" s="39">
        <f t="shared" si="1080"/>
        <v>0</v>
      </c>
      <c r="AG148" s="39">
        <v>0</v>
      </c>
      <c r="AH148" s="39">
        <f t="shared" si="1081"/>
        <v>0</v>
      </c>
      <c r="AI148" s="39"/>
      <c r="AJ148" s="39">
        <f t="shared" si="1082"/>
        <v>0</v>
      </c>
      <c r="AK148" s="45"/>
      <c r="AL148" s="39">
        <f t="shared" si="1083"/>
        <v>0</v>
      </c>
      <c r="AM148" s="56">
        <v>0</v>
      </c>
      <c r="AN148" s="39">
        <f t="shared" si="1084"/>
        <v>0</v>
      </c>
      <c r="AO148" s="43">
        <v>5</v>
      </c>
      <c r="AP148" s="39">
        <f t="shared" si="1085"/>
        <v>395740.46890000004</v>
      </c>
      <c r="AQ148" s="45"/>
      <c r="AR148" s="39">
        <f t="shared" si="1086"/>
        <v>0</v>
      </c>
      <c r="AS148" s="39">
        <v>10</v>
      </c>
      <c r="AT148" s="39">
        <f t="shared" si="1087"/>
        <v>791480.93780000007</v>
      </c>
      <c r="AU148" s="39">
        <v>34</v>
      </c>
      <c r="AV148" s="39">
        <f t="shared" si="1088"/>
        <v>2777071.1853499999</v>
      </c>
      <c r="AW148" s="39"/>
      <c r="AX148" s="39">
        <f t="shared" si="1089"/>
        <v>0</v>
      </c>
      <c r="AY148" s="39"/>
      <c r="AZ148" s="39">
        <f t="shared" si="1090"/>
        <v>0</v>
      </c>
      <c r="BA148" s="45"/>
      <c r="BB148" s="39">
        <f t="shared" si="1091"/>
        <v>0</v>
      </c>
      <c r="BC148" s="45"/>
      <c r="BD148" s="39">
        <f t="shared" si="1092"/>
        <v>0</v>
      </c>
      <c r="BE148" s="45"/>
      <c r="BF148" s="39">
        <f t="shared" si="1093"/>
        <v>0</v>
      </c>
      <c r="BG148" s="45"/>
      <c r="BH148" s="39">
        <f t="shared" si="1094"/>
        <v>0</v>
      </c>
      <c r="BI148" s="45"/>
      <c r="BJ148" s="39">
        <f t="shared" si="1095"/>
        <v>0</v>
      </c>
      <c r="BK148" s="39">
        <v>14</v>
      </c>
      <c r="BL148" s="39">
        <f t="shared" si="1096"/>
        <v>965121.98667500005</v>
      </c>
      <c r="BM148" s="39">
        <v>8</v>
      </c>
      <c r="BN148" s="39">
        <f t="shared" si="1097"/>
        <v>527653.95853333327</v>
      </c>
      <c r="BO148" s="58"/>
      <c r="BP148" s="39">
        <f t="shared" si="1098"/>
        <v>0</v>
      </c>
      <c r="BQ148" s="45"/>
      <c r="BR148" s="39">
        <f t="shared" si="1099"/>
        <v>0</v>
      </c>
      <c r="BS148" s="45"/>
      <c r="BT148" s="39">
        <f t="shared" si="1100"/>
        <v>0</v>
      </c>
      <c r="BU148" s="45"/>
      <c r="BV148" s="39">
        <f t="shared" si="1101"/>
        <v>0</v>
      </c>
      <c r="BW148" s="45"/>
      <c r="BX148" s="39">
        <f t="shared" si="1102"/>
        <v>0</v>
      </c>
      <c r="BY148" s="39"/>
      <c r="BZ148" s="39">
        <f t="shared" si="1103"/>
        <v>0</v>
      </c>
      <c r="CA148" s="45"/>
      <c r="CB148" s="39">
        <f t="shared" si="1104"/>
        <v>0</v>
      </c>
      <c r="CC148" s="45"/>
      <c r="CD148" s="39">
        <f t="shared" si="1105"/>
        <v>0</v>
      </c>
      <c r="CE148" s="45"/>
      <c r="CF148" s="39">
        <f t="shared" si="1106"/>
        <v>0</v>
      </c>
      <c r="CG148" s="45"/>
      <c r="CH148" s="39">
        <f t="shared" si="1107"/>
        <v>0</v>
      </c>
      <c r="CI148" s="45"/>
      <c r="CJ148" s="39">
        <f t="shared" si="1108"/>
        <v>0</v>
      </c>
      <c r="CK148" s="45"/>
      <c r="CL148" s="39">
        <f t="shared" si="1109"/>
        <v>0</v>
      </c>
      <c r="CM148" s="45">
        <v>3</v>
      </c>
      <c r="CN148" s="39">
        <f t="shared" si="1110"/>
        <v>235384.61950500001</v>
      </c>
      <c r="CO148" s="39">
        <v>4</v>
      </c>
      <c r="CP148" s="39">
        <f t="shared" si="1111"/>
        <v>360802.36541999993</v>
      </c>
      <c r="CQ148" s="59"/>
      <c r="CR148" s="39">
        <f t="shared" si="1112"/>
        <v>0</v>
      </c>
      <c r="CS148" s="45">
        <v>2</v>
      </c>
      <c r="CT148" s="39">
        <f t="shared" si="1113"/>
        <v>176321.05708</v>
      </c>
      <c r="CU148" s="45"/>
      <c r="CV148" s="39">
        <f t="shared" si="1114"/>
        <v>0</v>
      </c>
      <c r="CW148" s="45">
        <v>1</v>
      </c>
      <c r="CX148" s="39">
        <f t="shared" si="1115"/>
        <v>88323.993764999992</v>
      </c>
      <c r="CY148" s="45"/>
      <c r="CZ148" s="39">
        <f t="shared" si="1116"/>
        <v>0</v>
      </c>
      <c r="DA148" s="39">
        <v>4</v>
      </c>
      <c r="DB148" s="39">
        <f t="shared" si="1117"/>
        <v>353295.97505999997</v>
      </c>
      <c r="DC148" s="39">
        <v>12</v>
      </c>
      <c r="DD148" s="39">
        <f t="shared" si="1118"/>
        <v>874325.52199999988</v>
      </c>
      <c r="DE148" s="45">
        <v>3</v>
      </c>
      <c r="DF148" s="39">
        <f t="shared" si="1119"/>
        <v>225092.815325</v>
      </c>
      <c r="DG148" s="45"/>
      <c r="DH148" s="39">
        <f t="shared" si="1120"/>
        <v>0</v>
      </c>
      <c r="DI148" s="39">
        <v>1</v>
      </c>
      <c r="DJ148" s="39">
        <f t="shared" si="1121"/>
        <v>94810.310700000002</v>
      </c>
      <c r="DK148" s="45"/>
      <c r="DL148" s="39">
        <f t="shared" si="1122"/>
        <v>0</v>
      </c>
      <c r="DM148" s="45"/>
      <c r="DN148" s="39">
        <f t="shared" si="1123"/>
        <v>0</v>
      </c>
      <c r="DO148" s="39"/>
      <c r="DP148" s="39">
        <f t="shared" si="1061"/>
        <v>0</v>
      </c>
      <c r="DQ148" s="39">
        <f t="shared" si="1070"/>
        <v>120</v>
      </c>
      <c r="DR148" s="39">
        <f t="shared" si="1071"/>
        <v>9170602.0918924995</v>
      </c>
    </row>
    <row r="149" spans="1:122" ht="45" customHeight="1" x14ac:dyDescent="0.25">
      <c r="A149" s="46"/>
      <c r="B149" s="47">
        <v>119</v>
      </c>
      <c r="C149" s="33" t="s">
        <v>280</v>
      </c>
      <c r="D149" s="34">
        <f t="shared" si="1065"/>
        <v>19063</v>
      </c>
      <c r="E149" s="35">
        <v>18530</v>
      </c>
      <c r="F149" s="35">
        <v>18715</v>
      </c>
      <c r="G149" s="57">
        <v>4.24</v>
      </c>
      <c r="H149" s="37">
        <v>1</v>
      </c>
      <c r="I149" s="37">
        <v>1</v>
      </c>
      <c r="J149" s="38"/>
      <c r="K149" s="34">
        <v>1.4</v>
      </c>
      <c r="L149" s="34">
        <v>1.68</v>
      </c>
      <c r="M149" s="34">
        <v>2.23</v>
      </c>
      <c r="N149" s="34">
        <v>2.57</v>
      </c>
      <c r="O149" s="39">
        <v>1</v>
      </c>
      <c r="P149" s="39">
        <f>(O149/12*5*$D149*$G149*$H149*$K149*P$9)+(O149/12*4*$E149*$G149*$I149*$K149)+(O149/12*3*$F149*$G149*$I149*$K149)</f>
        <v>112058.3982</v>
      </c>
      <c r="Q149" s="39">
        <v>13</v>
      </c>
      <c r="R149" s="39">
        <f>(Q149/12*5*$D149*$G149*$H149*$K149*R$9)+(Q149/12*4*$E149*$G149*$I149*$K149)+(Q149/12*3*$F149*$G149*$I149*$K149)</f>
        <v>1456759.1765999999</v>
      </c>
      <c r="S149" s="45"/>
      <c r="T149" s="39">
        <f>(S149/12*5*$D149*$G149*$H149*$K149*T$9)+(S149/12*4*$E149*$G149*$I149*$K149)+(S149/12*3*$F149*$G149*$I149*$K149)</f>
        <v>0</v>
      </c>
      <c r="U149" s="39"/>
      <c r="V149" s="39">
        <f>(U149/12*5*$D149*$G149*$H149*$K149*V$9)+(U149/12*4*$E149*$G149*$I149*$K149)+(U149/12*3*$F149*$G149*$I149*$K149)</f>
        <v>0</v>
      </c>
      <c r="W149" s="39">
        <v>144</v>
      </c>
      <c r="X149" s="39">
        <f>(W149/12*5*$D149*$G149*$H149*$K149*X$9)+(W149/12*4*$E149*$G149*$I149*$K149)+(W149/12*3*$F149*$G149*$I149*$K149)</f>
        <v>16251830.46816</v>
      </c>
      <c r="Y149" s="39"/>
      <c r="Z149" s="39">
        <f>(Y149/12*5*$D149*$G149*$H149*$K149*Z$9)+(Y149/12*4*$E149*$G149*$I149*$K149)+(Y149/12*3*$F149*$G149*$I149*$K149)</f>
        <v>0</v>
      </c>
      <c r="AA149" s="45"/>
      <c r="AB149" s="39">
        <f>(AA149/12*5*$D149*$G149*$H149*$K149*AB$9)+(AA149/12*4*$E149*$G149*$I149*$K149)+(AA149/12*3*$F149*$G149*$I149*$K149)</f>
        <v>0</v>
      </c>
      <c r="AC149" s="45"/>
      <c r="AD149" s="39">
        <f>(AC149/12*5*$D149*$G149*$H149*$K149*AD$9)+(AC149/12*4*$E149*$G149*$I149*$K149)+(AC149/12*3*$F149*$G149*$I149*$K149)</f>
        <v>0</v>
      </c>
      <c r="AE149" s="39">
        <v>0</v>
      </c>
      <c r="AF149" s="39">
        <f>(AE149/12*5*$D149*$G149*$H149*$K149*AF$9)+(AE149/12*4*$E149*$G149*$I149*$K149)+(AE149/12*3*$F149*$G149*$I149*$K149)</f>
        <v>0</v>
      </c>
      <c r="AG149" s="39">
        <v>12</v>
      </c>
      <c r="AH149" s="39">
        <f>(AG149/12*5*$D149*$G149*$H149*$K149*AH$9)+(AG149/12*4*$E149*$G149*$I149*$K149)+(AG149/12*3*$F149*$G149*$I149*$K149)</f>
        <v>1344700.7784</v>
      </c>
      <c r="AI149" s="45"/>
      <c r="AJ149" s="39">
        <f>(AI149/12*5*$D149*$G149*$H149*$K149*AJ$9)+(AI149/12*4*$E149*$G149*$I149*$K149)+(AI149/12*3*$F149*$G149*$I149*$K149)</f>
        <v>0</v>
      </c>
      <c r="AK149" s="45"/>
      <c r="AL149" s="39">
        <f>(AK149/12*5*$D149*$G149*$H149*$K149*AL$9)+(AK149/12*4*$E149*$G149*$I149*$K149)+(AK149/12*3*$F149*$G149*$I149*$K149)</f>
        <v>0</v>
      </c>
      <c r="AM149" s="56">
        <v>0</v>
      </c>
      <c r="AN149" s="39">
        <f>(AM149/12*5*$D149*$G149*$H149*$K149*AN$9)+(AM149/12*4*$E149*$G149*$I149*$K149)+(AM149/12*3*$F149*$G149*$I149*$K149)</f>
        <v>0</v>
      </c>
      <c r="AO149" s="43">
        <v>8</v>
      </c>
      <c r="AP149" s="39">
        <f>(AO149/12*5*$D149*$G149*$H149*$L149*AP$9)+(AO149/12*4*$E149*$G149*$I149*$L149)+(AO149/12*3*$F149*$G149*$I149*$L149)</f>
        <v>1078476.413952</v>
      </c>
      <c r="AQ149" s="45"/>
      <c r="AR149" s="39">
        <f>(AQ149/12*5*$D149*$G149*$H149*$L149*AR$9)+(AQ149/12*4*$E149*$G149*$I149*$L149)+(AQ149/12*3*$F149*$G149*$I149*$L149)</f>
        <v>0</v>
      </c>
      <c r="AS149" s="39">
        <v>14</v>
      </c>
      <c r="AT149" s="39">
        <f>(AS149/12*5*$D149*$G149*$H149*$L149*AT$9)+(AS149/12*4*$E149*$G149*$I149*$L149)+(AS149/12*3*$F149*$G149*$I149*$L149)</f>
        <v>1887333.7244160003</v>
      </c>
      <c r="AU149" s="39">
        <v>49</v>
      </c>
      <c r="AV149" s="39">
        <f>(AU149/12*5*$D149*$G149*$H149*$L149*AV$9)+(AU149/12*4*$E149*$G149*$I149*$L149)+(AU149/12*3*$F149*$G149*$I149*$L149)</f>
        <v>6547448.2609200003</v>
      </c>
      <c r="AW149" s="39"/>
      <c r="AX149" s="39">
        <f>(AW149/12*5*$D149*$G149*$H149*$K149*AX$9)+(AW149/12*4*$E149*$G149*$I149*$K149)+(AW149/12*3*$F149*$G149*$I149*$K149)</f>
        <v>0</v>
      </c>
      <c r="AY149" s="39"/>
      <c r="AZ149" s="39">
        <f>(AY149/12*5*$D149*$G149*$H149*$K149*AZ$9)+(AY149/12*4*$E149*$G149*$I149*$K149)+(AY149/12*3*$F149*$G149*$I149*$K149)</f>
        <v>0</v>
      </c>
      <c r="BA149" s="45"/>
      <c r="BB149" s="39">
        <f>(BA149/12*5*$D149*$G149*$H149*$L149*BB$9)+(BA149/12*4*$E149*$G149*$I149*$L149)+(BA149/12*3*$F149*$G149*$I149*$L149)</f>
        <v>0</v>
      </c>
      <c r="BC149" s="45"/>
      <c r="BD149" s="39">
        <f>(BC149/12*5*$D149*$G149*$H149*$K149*BD$9)+(BC149/12*4*$E149*$G149*$I149*$K149)+(BC149/12*3*$F149*$G149*$I149*$K149)</f>
        <v>0</v>
      </c>
      <c r="BE149" s="45"/>
      <c r="BF149" s="39">
        <f>(BE149/12*5*$D149*$G149*$H149*$K149*BF$9)+(BE149/12*4*$E149*$G149*$I149*$K149)+(BE149/12*3*$F149*$G149*$I149*$K149)</f>
        <v>0</v>
      </c>
      <c r="BG149" s="45"/>
      <c r="BH149" s="39">
        <f>(BG149/12*5*$D149*$G149*$H149*$K149*BH$9)+(BG149/12*4*$E149*$G149*$I149*$K149)+(BG149/12*3*$F149*$G149*$I149*$K149)</f>
        <v>0</v>
      </c>
      <c r="BI149" s="45"/>
      <c r="BJ149" s="39">
        <f>(BI149/12*5*$D149*$G149*$H149*$L149*BJ$9)+(BI149/12*4*$E149*$G149*$I149*$L149)+(BI149/12*3*$F149*$G149*$I149*$L149)</f>
        <v>0</v>
      </c>
      <c r="BK149" s="39">
        <v>22</v>
      </c>
      <c r="BL149" s="39">
        <f>(BK149/12*5*$D149*$G149*$H149*$K149*BL$9)+(BK149/12*4*$E149*$G149*$I149*$K149)+(BK149/12*3*$F149*$G149*$I149*$K149)</f>
        <v>2482918.5437466661</v>
      </c>
      <c r="BM149" s="39">
        <v>19</v>
      </c>
      <c r="BN149" s="39">
        <f>(BM149/12*5*$D149*$G149*$H149*$K149*BN$9)+(BM149/12*4*$E149*$G149*$I149*$K149)+(BM149/12*3*$F149*$G149*$I149*$K149)</f>
        <v>2134484.5692799999</v>
      </c>
      <c r="BO149" s="58"/>
      <c r="BP149" s="39">
        <f>(BO149/12*5*$D149*$G149*$H149*$L149*BP$9)+(BO149/12*4*$E149*$G149*$I149*$L149)+(BO149/12*3*$F149*$G149*$I149*$L149)</f>
        <v>0</v>
      </c>
      <c r="BQ149" s="45"/>
      <c r="BR149" s="39">
        <f>(BQ149/12*5*$D149*$G149*$H149*$L149*BR$9)+(BQ149/12*4*$E149*$G149*$I149*$L149)+(BQ149/12*3*$F149*$G149*$I149*$L149)</f>
        <v>0</v>
      </c>
      <c r="BS149" s="45"/>
      <c r="BT149" s="39">
        <f>(BS149/12*5*$D149*$G149*$H149*$K149*BT$9)+(BS149/12*4*$E149*$G149*$I149*$K149)+(BS149/12*3*$F149*$G149*$I149*$K149)</f>
        <v>0</v>
      </c>
      <c r="BU149" s="45"/>
      <c r="BV149" s="39">
        <f>(BU149/12*5*$D149*$G149*$H149*$K149*BV$9)+(BU149/12*4*$E149*$G149*$I149*$K149)+(BU149/12*3*$F149*$G149*$I149*$K149)</f>
        <v>0</v>
      </c>
      <c r="BW149" s="45"/>
      <c r="BX149" s="39">
        <f>(BW149/12*5*$D149*$G149*$H149*$L149*BX$9)+(BW149/12*4*$E149*$G149*$I149*$L149)+(BW149/12*3*$F149*$G149*$I149*$L149)</f>
        <v>0</v>
      </c>
      <c r="BY149" s="39"/>
      <c r="BZ149" s="39">
        <f>(BY149/12*5*$D149*$G149*$H149*$L149*BZ$9)+(BY149/12*4*$E149*$G149*$I149*$L149)+(BY149/12*3*$F149*$G149*$I149*$L149)</f>
        <v>0</v>
      </c>
      <c r="CA149" s="45"/>
      <c r="CB149" s="39">
        <f>(CA149/12*5*$D149*$G149*$H149*$K149*CB$9)+(CA149/12*4*$E149*$G149*$I149*$K149)+(CA149/12*3*$F149*$G149*$I149*$K149)</f>
        <v>0</v>
      </c>
      <c r="CC149" s="45"/>
      <c r="CD149" s="39">
        <f>(CC149/12*5*$D149*$G149*$H149*$L149*CD$9)+(CC149/12*4*$E149*$G149*$I149*$L149)+(CC149/12*3*$F149*$G149*$I149*$L149)</f>
        <v>0</v>
      </c>
      <c r="CE149" s="45"/>
      <c r="CF149" s="39">
        <f>(CE149/12*5*$D149*$G149*$H149*$K149*CF$9)+(CE149/12*4*$E149*$G149*$I149*$K149)+(CE149/12*3*$F149*$G149*$I149*$K149)</f>
        <v>0</v>
      </c>
      <c r="CG149" s="45"/>
      <c r="CH149" s="39">
        <f>(CG149/12*5*$D149*$G149*$H149*$K149*CH$9)+(CG149/12*4*$E149*$G149*$I149*$K149)+(CG149/12*3*$F149*$G149*$I149*$K149)</f>
        <v>0</v>
      </c>
      <c r="CI149" s="45"/>
      <c r="CJ149" s="39">
        <f>(CI149/12*5*$D149*$G149*$H149*$K149*CJ$9)+(CI149/12*4*$E149*$G149*$I149*$K149)+(CI149/12*3*$F149*$G149*$I149*$K149)</f>
        <v>0</v>
      </c>
      <c r="CK149" s="45"/>
      <c r="CL149" s="39">
        <f>(CK149/12*5*$D149*$G149*$H149*$K149*CL$9)+(CK149/12*4*$E149*$G149*$I149*$K149)+(CK149/12*3*$F149*$G149*$I149*$K149)</f>
        <v>0</v>
      </c>
      <c r="CM149" s="39">
        <v>1</v>
      </c>
      <c r="CN149" s="39">
        <f>(CM149/12*5*$D149*$G149*$H149*$L149*CN$9)+(CM149/12*4*$E149*$G149*$I149*$L149)+(CM149/12*3*$F149*$G149*$I149*$L149)</f>
        <v>133621.39307999998</v>
      </c>
      <c r="CO149" s="39"/>
      <c r="CP149" s="39">
        <f>(CO149/12*5*$D149*$G149*$H149*$L149*CP$9)+(CO149/12*4*$E149*$G149*$I149*$L149)+(CO149/12*3*$F149*$G149*$I149*$L149)</f>
        <v>0</v>
      </c>
      <c r="CQ149" s="44"/>
      <c r="CR149" s="39">
        <f>(CQ149/12*5*$D149*$G149*$H149*$K149*CR$9)+(CQ149/12*4*$E149*$G149*$I149*$K149)+(CQ149/12*3*$F149*$G149*$I149*$K149)</f>
        <v>0</v>
      </c>
      <c r="CS149" s="45">
        <v>2</v>
      </c>
      <c r="CT149" s="39">
        <f>(CS149/12*5*$D149*$G149*$H149*$L149*CT$9)+(CS149/12*4*$E149*$G149*$I149*$L149)+(CS149/12*3*$F149*$G149*$I149*$L149)</f>
        <v>280708.58435199998</v>
      </c>
      <c r="CU149" s="45"/>
      <c r="CV149" s="39">
        <f>(CU149/12*5*$D149*$G149*$H149*$L149*CV$9)+(CU149/12*4*$E149*$G149*$I149*$L149)+(CU149/12*3*$F149*$G149*$I149*$L149)</f>
        <v>0</v>
      </c>
      <c r="CW149" s="45"/>
      <c r="CX149" s="39">
        <f>(CW149/12*5*$D149*$G149*$H149*$L149*CX$9)+(CW149/12*4*$E149*$G149*$I149*$L149)+(CW149/12*3*$F149*$G149*$I149*$L149)</f>
        <v>0</v>
      </c>
      <c r="CY149" s="45">
        <v>1</v>
      </c>
      <c r="CZ149" s="39">
        <f>(CY149/12*5*$D149*$G149*$H149*$L149*CZ$9)+(CY149/12*4*$E149*$G149*$I149*$L149)+(CY149/12*3*$F149*$G149*$I149*$L149)</f>
        <v>140354.29217599999</v>
      </c>
      <c r="DA149" s="39"/>
      <c r="DB149" s="39">
        <f>(DA149/12*5*$D149*$G149*$H149*$L149*DB$9)+(DA149/12*4*$E149*$G149*$I149*$L149)+(DA149/12*3*$F149*$G149*$I149*$L149)</f>
        <v>0</v>
      </c>
      <c r="DC149" s="39">
        <v>0</v>
      </c>
      <c r="DD149" s="39">
        <f>(DC149/12*5*$D149*$G149*$H149*$K149*DD$9)+(DC149/12*4*$E149*$G149*$I149*$K149)+(DC149/12*3*$F149*$G149*$I149*$K149)</f>
        <v>0</v>
      </c>
      <c r="DE149" s="45"/>
      <c r="DF149" s="39">
        <f>(DE149/12*5*$D149*$G149*$H149*$K149*DF$9)+(DE149/12*4*$E149*$G149*$I149*$K149)+(DE149/12*3*$F149*$G149*$I149*$K149)</f>
        <v>0</v>
      </c>
      <c r="DG149" s="45"/>
      <c r="DH149" s="39">
        <f>(DG149/12*5*$D149*$G149*$H149*$L149*DH$9)+(DG149/12*4*$E149*$G149*$I149*$L149)+(DG149/12*3*$F149*$G149*$I149*$L149)</f>
        <v>0</v>
      </c>
      <c r="DI149" s="39">
        <v>1</v>
      </c>
      <c r="DJ149" s="39">
        <f>(DI149/12*5*$D149*$G149*$H149*$L149*DJ$9)+(DI149/12*4*$E149*$G149*$I149*$L149)+(DI149/12*3*$F149*$G149*$I149*$L149)</f>
        <v>148614.82384</v>
      </c>
      <c r="DK149" s="45"/>
      <c r="DL149" s="39">
        <f>(DK149/12*5*$D149*$G149*$H149*$M149*DL$9)+(DK149/12*4*$E149*$G149*$I149*$M149)+(DK149/12*3*$F149*$G149*$I149*$M149)</f>
        <v>0</v>
      </c>
      <c r="DM149" s="45"/>
      <c r="DN149" s="39">
        <f t="shared" ref="DN149" si="1124">(DM149/12*5*$D149*$G149*$H149*$N149*DN$9)+(DM149/12*4*$E149*$G149*$I149*$N149)+(DM149/12*3*$F149*$G149*$I149*$N149)</f>
        <v>0</v>
      </c>
      <c r="DO149" s="39"/>
      <c r="DP149" s="39">
        <f t="shared" si="1061"/>
        <v>0</v>
      </c>
      <c r="DQ149" s="39">
        <f t="shared" si="1070"/>
        <v>287</v>
      </c>
      <c r="DR149" s="39">
        <f t="shared" si="1071"/>
        <v>33999309.42712266</v>
      </c>
    </row>
    <row r="150" spans="1:122" ht="45" customHeight="1" x14ac:dyDescent="0.25">
      <c r="A150" s="46"/>
      <c r="B150" s="47">
        <v>120</v>
      </c>
      <c r="C150" s="33" t="s">
        <v>281</v>
      </c>
      <c r="D150" s="34">
        <f t="shared" si="1065"/>
        <v>19063</v>
      </c>
      <c r="E150" s="35">
        <v>18530</v>
      </c>
      <c r="F150" s="35">
        <v>18715</v>
      </c>
      <c r="G150" s="48">
        <v>1.4</v>
      </c>
      <c r="H150" s="37">
        <v>1</v>
      </c>
      <c r="I150" s="37">
        <v>1</v>
      </c>
      <c r="J150" s="38"/>
      <c r="K150" s="34">
        <v>1.4</v>
      </c>
      <c r="L150" s="34">
        <v>1.68</v>
      </c>
      <c r="M150" s="34">
        <v>2.23</v>
      </c>
      <c r="N150" s="34">
        <v>2.57</v>
      </c>
      <c r="O150" s="39">
        <v>0</v>
      </c>
      <c r="P150" s="39">
        <f t="shared" ref="P150:P157" si="1125">(O150/12*5*$D150*$G150*$H150*$K150*P$9)+(O150/12*4*$E150*$G150*$I150*$K150*P$10)+(O150/12*3*$F150*$G150*$I150*$K150*P$10)</f>
        <v>0</v>
      </c>
      <c r="Q150" s="39">
        <v>0</v>
      </c>
      <c r="R150" s="39">
        <f t="shared" ref="R150:R157" si="1126">(Q150/12*5*$D150*$G150*$H150*$K150*R$9)+(Q150/12*4*$E150*$G150*$I150*$K150*R$10)+(Q150/12*3*$F150*$G150*$I150*$K150*R$10)</f>
        <v>0</v>
      </c>
      <c r="S150" s="39">
        <v>0</v>
      </c>
      <c r="T150" s="39">
        <f t="shared" ref="T150:T157" si="1127">(S150/12*5*$D150*$G150*$H150*$K150*T$9)+(S150/12*4*$E150*$G150*$I150*$K150*T$10)+(S150/12*3*$F150*$G150*$I150*$K150*T$10)</f>
        <v>0</v>
      </c>
      <c r="U150" s="39"/>
      <c r="V150" s="39">
        <f t="shared" ref="V150:V157" si="1128">(U150/12*5*$D150*$G150*$H150*$K150*V$9)+(U150/12*4*$E150*$G150*$I150*$K150*V$10)+(U150/12*3*$F150*$G150*$I150*$K150*V$10)</f>
        <v>0</v>
      </c>
      <c r="W150" s="39">
        <v>0</v>
      </c>
      <c r="X150" s="39">
        <f t="shared" ref="X150:X157" si="1129">(W150/12*5*$D150*$G150*$H150*$K150*X$9)+(W150/12*4*$E150*$G150*$I150*$K150*X$10)+(W150/12*3*$F150*$G150*$I150*$K150*X$10)</f>
        <v>0</v>
      </c>
      <c r="Y150" s="39">
        <v>0</v>
      </c>
      <c r="Z150" s="39">
        <f t="shared" ref="Z150:Z157" si="1130">(Y150/12*5*$D150*$G150*$H150*$K150*Z$9)+(Y150/12*4*$E150*$G150*$I150*$K150*Z$10)+(Y150/12*3*$F150*$G150*$I150*$K150*Z$10)</f>
        <v>0</v>
      </c>
      <c r="AA150" s="39">
        <v>0</v>
      </c>
      <c r="AB150" s="39">
        <f t="shared" ref="AB150:AB157" si="1131">(AA150/12*5*$D150*$G150*$H150*$K150*AB$9)+(AA150/12*4*$E150*$G150*$I150*$K150*AB$10)+(AA150/12*3*$F150*$G150*$I150*$K150*AB$10)</f>
        <v>0</v>
      </c>
      <c r="AC150" s="39">
        <v>0</v>
      </c>
      <c r="AD150" s="39">
        <f t="shared" ref="AD150:AD157" si="1132">(AC150/12*5*$D150*$G150*$H150*$K150*AD$9)+(AC150/12*4*$E150*$G150*$I150*$K150*AD$10)+(AC150/12*3*$F150*$G150*$I150*$K150*AD$10)</f>
        <v>0</v>
      </c>
      <c r="AE150" s="39">
        <v>0</v>
      </c>
      <c r="AF150" s="39">
        <f t="shared" ref="AF150:AF157" si="1133">(AE150/12*5*$D150*$G150*$H150*$K150*AF$9)+(AE150/12*4*$E150*$G150*$I150*$K150*AF$10)+(AE150/12*3*$F150*$G150*$I150*$K150*AF$10)</f>
        <v>0</v>
      </c>
      <c r="AG150" s="39">
        <v>0</v>
      </c>
      <c r="AH150" s="39">
        <f t="shared" ref="AH150:AH157" si="1134">(AG150/12*5*$D150*$G150*$H150*$K150*AH$9)+(AG150/12*4*$E150*$G150*$I150*$K150*AH$10)+(AG150/12*3*$F150*$G150*$I150*$K150*AH$10)</f>
        <v>0</v>
      </c>
      <c r="AI150" s="39">
        <v>0</v>
      </c>
      <c r="AJ150" s="39">
        <f t="shared" ref="AJ150:AJ157" si="1135">(AI150/12*5*$D150*$G150*$H150*$K150*AJ$9)+(AI150/12*4*$E150*$G150*$I150*$K150*AJ$10)+(AI150/12*3*$F150*$G150*$I150*$K150*AJ$10)</f>
        <v>0</v>
      </c>
      <c r="AK150" s="39"/>
      <c r="AL150" s="39">
        <f t="shared" ref="AL150:AL157" si="1136">(AK150/12*5*$D150*$G150*$H150*$K150*AL$9)+(AK150/12*4*$E150*$G150*$I150*$K150*AL$10)+(AK150/12*3*$F150*$G150*$I150*$K150*AL$10)</f>
        <v>0</v>
      </c>
      <c r="AM150" s="56">
        <v>0</v>
      </c>
      <c r="AN150" s="39">
        <f t="shared" ref="AN150:AN157" si="1137">(AM150/12*5*$D150*$G150*$H150*$K150*AN$9)+(AM150/12*4*$E150*$G150*$I150*$K150*AN$10)+(AM150/12*3*$F150*$G150*$I150*$K150*AN$10)</f>
        <v>0</v>
      </c>
      <c r="AO150" s="43">
        <v>0</v>
      </c>
      <c r="AP150" s="39">
        <f t="shared" ref="AP150:AP157" si="1138">(AO150/12*5*$D150*$G150*$H150*$L150*AP$9)+(AO150/12*4*$E150*$G150*$I150*$L150*AP$10)+(AO150/12*3*$F150*$G150*$I150*$L150*AP$10)</f>
        <v>0</v>
      </c>
      <c r="AQ150" s="39">
        <v>0</v>
      </c>
      <c r="AR150" s="39">
        <f t="shared" ref="AR150:AR157" si="1139">(AQ150/12*5*$D150*$G150*$H150*$L150*AR$9)+(AQ150/12*4*$E150*$G150*$I150*$L150*AR$10)+(AQ150/12*3*$F150*$G150*$I150*$L150*AR$10)</f>
        <v>0</v>
      </c>
      <c r="AS150" s="39">
        <v>0</v>
      </c>
      <c r="AT150" s="39">
        <f t="shared" ref="AT150:AT157" si="1140">(AS150/12*5*$D150*$G150*$H150*$L150*AT$9)+(AS150/12*4*$E150*$G150*$I150*$L150*AT$10)+(AS150/12*3*$F150*$G150*$I150*$L150*AT$11)</f>
        <v>0</v>
      </c>
      <c r="AU150" s="39"/>
      <c r="AV150" s="39">
        <f t="shared" ref="AV150:AV157" si="1141">(AU150/12*5*$D150*$G150*$H150*$L150*AV$9)+(AU150/12*4*$E150*$G150*$I150*$L150*AV$10)+(AU150/12*3*$F150*$G150*$I150*$L150*AV$10)</f>
        <v>0</v>
      </c>
      <c r="AW150" s="39"/>
      <c r="AX150" s="39">
        <f t="shared" ref="AX150:AX157" si="1142">(AW150/12*5*$D150*$G150*$H150*$K150*AX$9)+(AW150/12*4*$E150*$G150*$I150*$K150*AX$10)+(AW150/12*3*$F150*$G150*$I150*$K150*AX$10)</f>
        <v>0</v>
      </c>
      <c r="AY150" s="39"/>
      <c r="AZ150" s="39">
        <f t="shared" ref="AZ150:AZ157" si="1143">(AY150/12*5*$D150*$G150*$H150*$K150*AZ$9)+(AY150/12*4*$E150*$G150*$I150*$K150*AZ$10)+(AY150/12*3*$F150*$G150*$I150*$K150*AZ$10)</f>
        <v>0</v>
      </c>
      <c r="BA150" s="39"/>
      <c r="BB150" s="39">
        <f t="shared" ref="BB150:BB157" si="1144">(BA150/12*5*$D150*$G150*$H150*$L150*BB$9)+(BA150/12*4*$E150*$G150*$I150*$L150*BB$10)+(BA150/12*3*$F150*$G150*$I150*$L150*BB$10)</f>
        <v>0</v>
      </c>
      <c r="BC150" s="39">
        <v>0</v>
      </c>
      <c r="BD150" s="39">
        <f t="shared" ref="BD150:BD157" si="1145">(BC150/12*5*$D150*$G150*$H150*$K150*BD$9)+(BC150/12*4*$E150*$G150*$I150*$K150*BD$10)+(BC150/12*3*$F150*$G150*$I150*$K150*BD$10)</f>
        <v>0</v>
      </c>
      <c r="BE150" s="39">
        <v>0</v>
      </c>
      <c r="BF150" s="39">
        <f t="shared" ref="BF150:BF157" si="1146">(BE150/12*5*$D150*$G150*$H150*$K150*BF$9)+(BE150/12*4*$E150*$G150*$I150*$K150*BF$10)+(BE150/12*3*$F150*$G150*$I150*$K150*BF$10)</f>
        <v>0</v>
      </c>
      <c r="BG150" s="39">
        <v>0</v>
      </c>
      <c r="BH150" s="39">
        <f t="shared" ref="BH150:BH157" si="1147">(BG150/12*5*$D150*$G150*$H150*$K150*BH$9)+(BG150/12*4*$E150*$G150*$I150*$K150*BH$10)+(BG150/12*3*$F150*$G150*$I150*$K150*BH$10)</f>
        <v>0</v>
      </c>
      <c r="BI150" s="39">
        <v>0</v>
      </c>
      <c r="BJ150" s="39">
        <f t="shared" ref="BJ150:BJ157" si="1148">(BI150/12*5*$D150*$G150*$H150*$L150*BJ$9)+(BI150/12*4*$E150*$G150*$I150*$L150*BJ$10)+(BI150/12*3*$F150*$G150*$I150*$L150*BJ$10)</f>
        <v>0</v>
      </c>
      <c r="BK150" s="39">
        <v>9</v>
      </c>
      <c r="BL150" s="39">
        <f t="shared" ref="BL150:BL157" si="1149">(BK150/12*5*$D150*$G150*$H150*$K150*BL$9)+(BK150/12*4*$E150*$G150*$I150*$K150*BL$10)+(BK150/12*3*$F150*$G150*$I150*$K150*BL$10)</f>
        <v>354534.60734999995</v>
      </c>
      <c r="BM150" s="39"/>
      <c r="BN150" s="39">
        <f t="shared" ref="BN150:BN157" si="1150">(BM150/12*5*$D150*$G150*$H150*$K150*BN$9)+(BM150/12*4*$E150*$G150*$I150*$K150*BN$10)+(BM150/12*3*$F150*$G150*$I150*$K150*BN$10)</f>
        <v>0</v>
      </c>
      <c r="BO150" s="49">
        <v>0</v>
      </c>
      <c r="BP150" s="39">
        <f t="shared" ref="BP150:BP157" si="1151">(BO150/12*5*$D150*$G150*$H150*$L150*BP$9)+(BO150/12*4*$E150*$G150*$I150*$L150*BP$10)+(BO150/12*3*$F150*$G150*$I150*$L150*BP$10)</f>
        <v>0</v>
      </c>
      <c r="BQ150" s="39">
        <v>0</v>
      </c>
      <c r="BR150" s="39">
        <f t="shared" ref="BR150:BR157" si="1152">(BQ150/12*5*$D150*$G150*$H150*$L150*BR$9)+(BQ150/12*4*$E150*$G150*$I150*$L150*BR$10)+(BQ150/12*3*$F150*$G150*$I150*$L150*BR$10)</f>
        <v>0</v>
      </c>
      <c r="BS150" s="39">
        <v>0</v>
      </c>
      <c r="BT150" s="39">
        <f t="shared" ref="BT150:BT157" si="1153">(BS150/12*5*$D150*$G150*$H150*$K150*BT$9)+(BS150/12*4*$E150*$G150*$I150*$K150*BT$10)+(BS150/12*3*$F150*$G150*$I150*$K150*BT$10)</f>
        <v>0</v>
      </c>
      <c r="BU150" s="39">
        <v>0</v>
      </c>
      <c r="BV150" s="39">
        <f t="shared" ref="BV150:BV157" si="1154">(BU150/12*5*$D150*$G150*$H150*$K150*BV$9)+(BU150/12*4*$E150*$G150*$I150*$K150*BV$10)+(BU150/12*3*$F150*$G150*$I150*$K150*BV$10)</f>
        <v>0</v>
      </c>
      <c r="BW150" s="39">
        <v>0</v>
      </c>
      <c r="BX150" s="39">
        <f t="shared" ref="BX150:BX157" si="1155">(BW150/12*5*$D150*$G150*$H150*$L150*BX$9)+(BW150/12*4*$E150*$G150*$I150*$L150*BX$10)+(BW150/12*3*$F150*$G150*$I150*$L150*BX$10)</f>
        <v>0</v>
      </c>
      <c r="BY150" s="39"/>
      <c r="BZ150" s="39">
        <f t="shared" ref="BZ150:BZ157" si="1156">(BY150/12*5*$D150*$G150*$H150*$L150*BZ$9)+(BY150/12*4*$E150*$G150*$I150*$L150*BZ$10)+(BY150/12*3*$F150*$G150*$I150*$L150*BZ$10)</f>
        <v>0</v>
      </c>
      <c r="CA150" s="39">
        <v>0</v>
      </c>
      <c r="CB150" s="39">
        <f t="shared" ref="CB150:CB157" si="1157">(CA150/12*5*$D150*$G150*$H150*$K150*CB$9)+(CA150/12*4*$E150*$G150*$I150*$K150*CB$10)+(CA150/12*3*$F150*$G150*$I150*$K150*CB$10)</f>
        <v>0</v>
      </c>
      <c r="CC150" s="39"/>
      <c r="CD150" s="39">
        <f t="shared" ref="CD150:CD157" si="1158">(CC150/12*5*$D150*$G150*$H150*$L150*CD$9)+(CC150/12*4*$E150*$G150*$I150*$L150*CD$10)+(CC150/12*3*$F150*$G150*$I150*$L150*CD$10)</f>
        <v>0</v>
      </c>
      <c r="CE150" s="39">
        <v>0</v>
      </c>
      <c r="CF150" s="39">
        <f t="shared" ref="CF150:CF157" si="1159">(CE150/12*5*$D150*$G150*$H150*$K150*CF$9)+(CE150/12*4*$E150*$G150*$I150*$K150*CF$10)+(CE150/12*3*$F150*$G150*$I150*$K150*CF$10)</f>
        <v>0</v>
      </c>
      <c r="CG150" s="39"/>
      <c r="CH150" s="39">
        <f t="shared" ref="CH150:CH157" si="1160">(CG150/12*5*$D150*$G150*$H150*$K150*CH$9)+(CG150/12*4*$E150*$G150*$I150*$K150*CH$10)+(CG150/12*3*$F150*$G150*$I150*$K150*CH$10)</f>
        <v>0</v>
      </c>
      <c r="CI150" s="39"/>
      <c r="CJ150" s="39">
        <f t="shared" ref="CJ150:CJ157" si="1161">(CI150/12*5*$D150*$G150*$H150*$K150*CJ$9)+(CI150/12*4*$E150*$G150*$I150*$K150*CJ$10)+(CI150/12*3*$F150*$G150*$I150*$K150*CJ$10)</f>
        <v>0</v>
      </c>
      <c r="CK150" s="39"/>
      <c r="CL150" s="39">
        <f t="shared" ref="CL150:CL157" si="1162">(CK150/12*5*$D150*$G150*$H150*$K150*CL$9)+(CK150/12*4*$E150*$G150*$I150*$K150*CL$10)+(CK150/12*3*$F150*$G150*$I150*$K150*CL$10)</f>
        <v>0</v>
      </c>
      <c r="CM150" s="39">
        <v>1</v>
      </c>
      <c r="CN150" s="39">
        <f t="shared" ref="CN150:CN157" si="1163">(CM150/12*5*$D150*$G150*$H150*$L150*CN$9)+(CM150/12*4*$E150*$G150*$I150*$L150*CN$10)+(CM150/12*3*$F150*$G150*$I150*$L150*CN$10)</f>
        <v>44835.16562</v>
      </c>
      <c r="CO150" s="39"/>
      <c r="CP150" s="39">
        <f t="shared" ref="CP150:CP157" si="1164">(CO150/12*5*$D150*$G150*$H150*$L150*CP$9)+(CO150/12*4*$E150*$G150*$I150*$L150*CP$10)+(CO150/12*3*$F150*$G150*$I150*$L150*CP$10)</f>
        <v>0</v>
      </c>
      <c r="CQ150" s="44"/>
      <c r="CR150" s="39">
        <f t="shared" ref="CR150:CR157" si="1165">(CQ150/12*5*$D150*$G150*$H150*$K150*CR$9)+(CQ150/12*4*$E150*$G150*$I150*$K150*CR$10)+(CQ150/12*3*$F150*$G150*$I150*$K150*CR$10)</f>
        <v>0</v>
      </c>
      <c r="CS150" s="39"/>
      <c r="CT150" s="39">
        <f t="shared" ref="CT150:CT157" si="1166">(CS150/12*5*$D150*$G150*$H150*$L150*CT$9)+(CS150/12*4*$E150*$G150*$I150*$L150*CT$10)+(CS150/12*3*$F150*$G150*$I150*$L150*CT$10)</f>
        <v>0</v>
      </c>
      <c r="CU150" s="39"/>
      <c r="CV150" s="39">
        <f t="shared" ref="CV150:CV157" si="1167">(CU150/12*5*$D150*$G150*$H150*$L150*CV$9)+(CU150/12*4*$E150*$G150*$I150*$L150*CV$10)+(CU150/12*3*$F150*$G150*$I150*$L150*CV$10)</f>
        <v>0</v>
      </c>
      <c r="CW150" s="39"/>
      <c r="CX150" s="39">
        <f t="shared" ref="CX150:CX157" si="1168">(CW150/12*5*$D150*$G150*$H150*$L150*CX$9)+(CW150/12*4*$E150*$G150*$I150*$L150*CX$10)+(CW150/12*3*$F150*$G150*$I150*$L150*CX$10)</f>
        <v>0</v>
      </c>
      <c r="CY150" s="39"/>
      <c r="CZ150" s="39">
        <f t="shared" ref="CZ150:CZ157" si="1169">(CY150/12*5*$D150*$G150*$H150*$L150*CZ$9)+(CY150/12*4*$E150*$G150*$I150*$L150*CZ$10)+(CY150/12*3*$F150*$G150*$I150*$L150*CZ$10)</f>
        <v>0</v>
      </c>
      <c r="DA150" s="39">
        <v>1</v>
      </c>
      <c r="DB150" s="39">
        <f t="shared" ref="DB150:DB157" si="1170">(DA150/12*5*$D150*$G150*$H150*$L150*DB$9)+(DA150/12*4*$E150*$G150*$I150*$L150*DB$10)+(DA150/12*3*$F150*$G150*$I150*$L150*DB$10)</f>
        <v>50470.853579999988</v>
      </c>
      <c r="DC150" s="39">
        <v>3</v>
      </c>
      <c r="DD150" s="39">
        <f t="shared" ref="DD150:DD157" si="1171">(DC150/12*5*$D150*$G150*$H150*$K150*DD$9)+(DC150/12*4*$E150*$G150*$I150*$K150*DD$10)+(DC150/12*3*$F150*$G150*$I150*$K150*DD$10)</f>
        <v>124903.64599999998</v>
      </c>
      <c r="DE150" s="39"/>
      <c r="DF150" s="39">
        <f t="shared" ref="DF150:DF157" si="1172">(DE150/12*5*$D150*$G150*$H150*$K150*DF$9)+(DE150/12*4*$E150*$G150*$I150*$K150*DF$10)+(DE150/12*3*$F150*$G150*$I150*$K150*DF$10)</f>
        <v>0</v>
      </c>
      <c r="DG150" s="39"/>
      <c r="DH150" s="39">
        <f t="shared" ref="DH150:DH157" si="1173">(DG150/12*5*$D150*$G150*$H150*$L150*DH$9)+(DG150/12*4*$E150*$G150*$I150*$L150*DH$10)+(DG150/12*3*$F150*$G150*$I150*$L150*DH$10)</f>
        <v>0</v>
      </c>
      <c r="DI150" s="39"/>
      <c r="DJ150" s="39">
        <f t="shared" ref="DJ150:DJ157" si="1174">(DI150/12*5*$D150*$G150*$H150*$L150*DJ$9)+(DI150/12*4*$E150*$G150*$I150*$L150*DJ$10)+(DI150/12*3*$F150*$G150*$I150*$L150*DJ$10)</f>
        <v>0</v>
      </c>
      <c r="DK150" s="39"/>
      <c r="DL150" s="39">
        <f t="shared" ref="DL150:DL157" si="1175">(DK150/12*5*$D150*$G150*$H150*$M150*DL$9)+(DK150/12*4*$E150*$G150*$I150*$M150*DL$10)+(DK150/12*3*$F150*$G150*$I150*$M150*DL$10)</f>
        <v>0</v>
      </c>
      <c r="DM150" s="39"/>
      <c r="DN150" s="39">
        <f t="shared" si="1123"/>
        <v>0</v>
      </c>
      <c r="DO150" s="39"/>
      <c r="DP150" s="39">
        <f t="shared" si="1061"/>
        <v>0</v>
      </c>
      <c r="DQ150" s="39">
        <f t="shared" si="1070"/>
        <v>14</v>
      </c>
      <c r="DR150" s="39">
        <f t="shared" si="1071"/>
        <v>574744.27254999988</v>
      </c>
    </row>
    <row r="151" spans="1:122" ht="45" customHeight="1" x14ac:dyDescent="0.25">
      <c r="A151" s="46"/>
      <c r="B151" s="47">
        <v>121</v>
      </c>
      <c r="C151" s="33" t="s">
        <v>282</v>
      </c>
      <c r="D151" s="34">
        <f t="shared" si="1065"/>
        <v>19063</v>
      </c>
      <c r="E151" s="35">
        <v>18530</v>
      </c>
      <c r="F151" s="35">
        <v>18715</v>
      </c>
      <c r="G151" s="48">
        <v>2.46</v>
      </c>
      <c r="H151" s="37">
        <v>1</v>
      </c>
      <c r="I151" s="37">
        <v>1</v>
      </c>
      <c r="J151" s="38"/>
      <c r="K151" s="34">
        <v>1.4</v>
      </c>
      <c r="L151" s="34">
        <v>1.68</v>
      </c>
      <c r="M151" s="34">
        <v>2.23</v>
      </c>
      <c r="N151" s="34">
        <v>2.57</v>
      </c>
      <c r="O151" s="39">
        <v>5</v>
      </c>
      <c r="P151" s="39">
        <f t="shared" si="1125"/>
        <v>343768.09775000002</v>
      </c>
      <c r="Q151" s="39">
        <v>0</v>
      </c>
      <c r="R151" s="39">
        <f t="shared" si="1126"/>
        <v>0</v>
      </c>
      <c r="S151" s="39"/>
      <c r="T151" s="39">
        <f t="shared" si="1127"/>
        <v>0</v>
      </c>
      <c r="U151" s="39"/>
      <c r="V151" s="39">
        <f t="shared" si="1128"/>
        <v>0</v>
      </c>
      <c r="W151" s="39">
        <v>245</v>
      </c>
      <c r="X151" s="39">
        <f t="shared" si="1129"/>
        <v>16958572.051574998</v>
      </c>
      <c r="Y151" s="39">
        <v>3</v>
      </c>
      <c r="Z151" s="39">
        <f t="shared" si="1130"/>
        <v>206260.85865000001</v>
      </c>
      <c r="AA151" s="39"/>
      <c r="AB151" s="39">
        <f t="shared" si="1131"/>
        <v>0</v>
      </c>
      <c r="AC151" s="39"/>
      <c r="AD151" s="39">
        <f t="shared" si="1132"/>
        <v>0</v>
      </c>
      <c r="AE151" s="39">
        <v>0</v>
      </c>
      <c r="AF151" s="39">
        <f t="shared" si="1133"/>
        <v>0</v>
      </c>
      <c r="AG151" s="39">
        <v>0</v>
      </c>
      <c r="AH151" s="39">
        <f t="shared" si="1134"/>
        <v>0</v>
      </c>
      <c r="AI151" s="39">
        <v>3</v>
      </c>
      <c r="AJ151" s="39">
        <f t="shared" si="1135"/>
        <v>175622.60415</v>
      </c>
      <c r="AK151" s="39"/>
      <c r="AL151" s="39">
        <f t="shared" si="1136"/>
        <v>0</v>
      </c>
      <c r="AM151" s="56">
        <v>0</v>
      </c>
      <c r="AN151" s="39">
        <f t="shared" si="1137"/>
        <v>0</v>
      </c>
      <c r="AO151" s="43">
        <v>17</v>
      </c>
      <c r="AP151" s="39">
        <f t="shared" si="1138"/>
        <v>1351009.502808</v>
      </c>
      <c r="AQ151" s="39"/>
      <c r="AR151" s="39">
        <f t="shared" si="1139"/>
        <v>0</v>
      </c>
      <c r="AS151" s="39"/>
      <c r="AT151" s="39">
        <f t="shared" si="1140"/>
        <v>0</v>
      </c>
      <c r="AU151" s="39">
        <v>40</v>
      </c>
      <c r="AV151" s="39">
        <f t="shared" si="1141"/>
        <v>3280477.8467999999</v>
      </c>
      <c r="AW151" s="39"/>
      <c r="AX151" s="39">
        <f t="shared" si="1142"/>
        <v>0</v>
      </c>
      <c r="AY151" s="39"/>
      <c r="AZ151" s="39">
        <f t="shared" si="1143"/>
        <v>0</v>
      </c>
      <c r="BA151" s="39"/>
      <c r="BB151" s="39">
        <f t="shared" si="1144"/>
        <v>0</v>
      </c>
      <c r="BC151" s="39"/>
      <c r="BD151" s="39">
        <f t="shared" si="1145"/>
        <v>0</v>
      </c>
      <c r="BE151" s="39"/>
      <c r="BF151" s="39">
        <f t="shared" si="1146"/>
        <v>0</v>
      </c>
      <c r="BG151" s="39"/>
      <c r="BH151" s="39">
        <f t="shared" si="1147"/>
        <v>0</v>
      </c>
      <c r="BI151" s="39"/>
      <c r="BJ151" s="39">
        <f t="shared" si="1148"/>
        <v>0</v>
      </c>
      <c r="BK151" s="39">
        <v>7</v>
      </c>
      <c r="BL151" s="39">
        <f t="shared" si="1149"/>
        <v>484530.63004500006</v>
      </c>
      <c r="BM151" s="39"/>
      <c r="BN151" s="39">
        <f t="shared" si="1150"/>
        <v>0</v>
      </c>
      <c r="BO151" s="49"/>
      <c r="BP151" s="39">
        <f t="shared" si="1151"/>
        <v>0</v>
      </c>
      <c r="BQ151" s="39"/>
      <c r="BR151" s="39">
        <f t="shared" si="1152"/>
        <v>0</v>
      </c>
      <c r="BS151" s="39"/>
      <c r="BT151" s="39">
        <f t="shared" si="1153"/>
        <v>0</v>
      </c>
      <c r="BU151" s="39"/>
      <c r="BV151" s="39">
        <f t="shared" si="1154"/>
        <v>0</v>
      </c>
      <c r="BW151" s="39"/>
      <c r="BX151" s="39">
        <f t="shared" si="1155"/>
        <v>0</v>
      </c>
      <c r="BY151" s="39"/>
      <c r="BZ151" s="39">
        <f t="shared" si="1156"/>
        <v>0</v>
      </c>
      <c r="CA151" s="39"/>
      <c r="CB151" s="39">
        <f t="shared" si="1157"/>
        <v>0</v>
      </c>
      <c r="CC151" s="39"/>
      <c r="CD151" s="39">
        <f t="shared" si="1158"/>
        <v>0</v>
      </c>
      <c r="CE151" s="39"/>
      <c r="CF151" s="39">
        <f t="shared" si="1159"/>
        <v>0</v>
      </c>
      <c r="CG151" s="39"/>
      <c r="CH151" s="39">
        <f t="shared" si="1160"/>
        <v>0</v>
      </c>
      <c r="CI151" s="39"/>
      <c r="CJ151" s="39">
        <f t="shared" si="1161"/>
        <v>0</v>
      </c>
      <c r="CK151" s="39"/>
      <c r="CL151" s="39">
        <f t="shared" si="1162"/>
        <v>0</v>
      </c>
      <c r="CM151" s="39"/>
      <c r="CN151" s="39">
        <f t="shared" si="1163"/>
        <v>0</v>
      </c>
      <c r="CO151" s="39"/>
      <c r="CP151" s="39">
        <f t="shared" si="1164"/>
        <v>0</v>
      </c>
      <c r="CQ151" s="44"/>
      <c r="CR151" s="39">
        <f t="shared" si="1165"/>
        <v>0</v>
      </c>
      <c r="CS151" s="39"/>
      <c r="CT151" s="39">
        <f t="shared" si="1166"/>
        <v>0</v>
      </c>
      <c r="CU151" s="39"/>
      <c r="CV151" s="39">
        <f t="shared" si="1167"/>
        <v>0</v>
      </c>
      <c r="CW151" s="39"/>
      <c r="CX151" s="39">
        <f t="shared" si="1168"/>
        <v>0</v>
      </c>
      <c r="CY151" s="39"/>
      <c r="CZ151" s="39">
        <f t="shared" si="1169"/>
        <v>0</v>
      </c>
      <c r="DA151" s="39"/>
      <c r="DB151" s="39">
        <f t="shared" si="1170"/>
        <v>0</v>
      </c>
      <c r="DC151" s="39">
        <v>0</v>
      </c>
      <c r="DD151" s="39">
        <f t="shared" si="1171"/>
        <v>0</v>
      </c>
      <c r="DE151" s="39"/>
      <c r="DF151" s="39">
        <f t="shared" si="1172"/>
        <v>0</v>
      </c>
      <c r="DG151" s="39"/>
      <c r="DH151" s="39">
        <f t="shared" si="1173"/>
        <v>0</v>
      </c>
      <c r="DI151" s="39"/>
      <c r="DJ151" s="39">
        <f t="shared" si="1174"/>
        <v>0</v>
      </c>
      <c r="DK151" s="39"/>
      <c r="DL151" s="39">
        <f t="shared" si="1175"/>
        <v>0</v>
      </c>
      <c r="DM151" s="39"/>
      <c r="DN151" s="39">
        <f t="shared" si="1123"/>
        <v>0</v>
      </c>
      <c r="DO151" s="39"/>
      <c r="DP151" s="39">
        <f t="shared" si="1061"/>
        <v>0</v>
      </c>
      <c r="DQ151" s="39">
        <f t="shared" si="1070"/>
        <v>320</v>
      </c>
      <c r="DR151" s="39">
        <f t="shared" si="1071"/>
        <v>22800241.591777999</v>
      </c>
    </row>
    <row r="152" spans="1:122" ht="45" customHeight="1" x14ac:dyDescent="0.25">
      <c r="A152" s="46"/>
      <c r="B152" s="47">
        <v>122</v>
      </c>
      <c r="C152" s="33" t="s">
        <v>283</v>
      </c>
      <c r="D152" s="34">
        <f t="shared" si="1065"/>
        <v>19063</v>
      </c>
      <c r="E152" s="35">
        <v>18530</v>
      </c>
      <c r="F152" s="35">
        <v>18715</v>
      </c>
      <c r="G152" s="48">
        <v>3.24</v>
      </c>
      <c r="H152" s="37">
        <v>1</v>
      </c>
      <c r="I152" s="37">
        <v>1</v>
      </c>
      <c r="J152" s="38"/>
      <c r="K152" s="34">
        <v>1.4</v>
      </c>
      <c r="L152" s="34">
        <v>1.68</v>
      </c>
      <c r="M152" s="34">
        <v>2.23</v>
      </c>
      <c r="N152" s="34">
        <v>2.57</v>
      </c>
      <c r="O152" s="39">
        <v>0</v>
      </c>
      <c r="P152" s="39">
        <f t="shared" si="1125"/>
        <v>0</v>
      </c>
      <c r="Q152" s="39">
        <v>0</v>
      </c>
      <c r="R152" s="39">
        <f t="shared" si="1126"/>
        <v>0</v>
      </c>
      <c r="S152" s="39"/>
      <c r="T152" s="39">
        <f t="shared" si="1127"/>
        <v>0</v>
      </c>
      <c r="U152" s="39"/>
      <c r="V152" s="39">
        <f t="shared" si="1128"/>
        <v>0</v>
      </c>
      <c r="W152" s="39">
        <v>12</v>
      </c>
      <c r="X152" s="39">
        <f t="shared" si="1129"/>
        <v>1093992.5026799999</v>
      </c>
      <c r="Y152" s="39">
        <v>0</v>
      </c>
      <c r="Z152" s="39">
        <f t="shared" si="1130"/>
        <v>0</v>
      </c>
      <c r="AA152" s="39"/>
      <c r="AB152" s="39">
        <f t="shared" si="1131"/>
        <v>0</v>
      </c>
      <c r="AC152" s="39"/>
      <c r="AD152" s="39">
        <f t="shared" si="1132"/>
        <v>0</v>
      </c>
      <c r="AE152" s="39">
        <v>0</v>
      </c>
      <c r="AF152" s="39">
        <f t="shared" si="1133"/>
        <v>0</v>
      </c>
      <c r="AG152" s="39">
        <v>0</v>
      </c>
      <c r="AH152" s="39">
        <f t="shared" si="1134"/>
        <v>0</v>
      </c>
      <c r="AI152" s="39"/>
      <c r="AJ152" s="39">
        <f t="shared" si="1135"/>
        <v>0</v>
      </c>
      <c r="AK152" s="39"/>
      <c r="AL152" s="39">
        <f t="shared" si="1136"/>
        <v>0</v>
      </c>
      <c r="AM152" s="56">
        <v>0</v>
      </c>
      <c r="AN152" s="39">
        <f t="shared" si="1137"/>
        <v>0</v>
      </c>
      <c r="AO152" s="43">
        <v>0</v>
      </c>
      <c r="AP152" s="39">
        <f t="shared" si="1138"/>
        <v>0</v>
      </c>
      <c r="AQ152" s="39"/>
      <c r="AR152" s="39">
        <f t="shared" si="1139"/>
        <v>0</v>
      </c>
      <c r="AS152" s="39"/>
      <c r="AT152" s="39">
        <f t="shared" si="1140"/>
        <v>0</v>
      </c>
      <c r="AU152" s="39">
        <v>2</v>
      </c>
      <c r="AV152" s="39">
        <f t="shared" si="1141"/>
        <v>216031.46795999998</v>
      </c>
      <c r="AW152" s="39"/>
      <c r="AX152" s="39">
        <f t="shared" si="1142"/>
        <v>0</v>
      </c>
      <c r="AY152" s="39"/>
      <c r="AZ152" s="39">
        <f t="shared" si="1143"/>
        <v>0</v>
      </c>
      <c r="BA152" s="39"/>
      <c r="BB152" s="39">
        <f t="shared" si="1144"/>
        <v>0</v>
      </c>
      <c r="BC152" s="39"/>
      <c r="BD152" s="39">
        <f t="shared" si="1145"/>
        <v>0</v>
      </c>
      <c r="BE152" s="39"/>
      <c r="BF152" s="39">
        <f t="shared" si="1146"/>
        <v>0</v>
      </c>
      <c r="BG152" s="39"/>
      <c r="BH152" s="39">
        <f t="shared" si="1147"/>
        <v>0</v>
      </c>
      <c r="BI152" s="39"/>
      <c r="BJ152" s="39">
        <f t="shared" si="1148"/>
        <v>0</v>
      </c>
      <c r="BK152" s="39">
        <v>0</v>
      </c>
      <c r="BL152" s="39">
        <f t="shared" si="1149"/>
        <v>0</v>
      </c>
      <c r="BM152" s="39"/>
      <c r="BN152" s="39">
        <f t="shared" si="1150"/>
        <v>0</v>
      </c>
      <c r="BO152" s="49"/>
      <c r="BP152" s="39">
        <f t="shared" si="1151"/>
        <v>0</v>
      </c>
      <c r="BQ152" s="39"/>
      <c r="BR152" s="39">
        <f t="shared" si="1152"/>
        <v>0</v>
      </c>
      <c r="BS152" s="39"/>
      <c r="BT152" s="39">
        <f t="shared" si="1153"/>
        <v>0</v>
      </c>
      <c r="BU152" s="39"/>
      <c r="BV152" s="39">
        <f t="shared" si="1154"/>
        <v>0</v>
      </c>
      <c r="BW152" s="39"/>
      <c r="BX152" s="39">
        <f t="shared" si="1155"/>
        <v>0</v>
      </c>
      <c r="BY152" s="39"/>
      <c r="BZ152" s="39">
        <f t="shared" si="1156"/>
        <v>0</v>
      </c>
      <c r="CA152" s="39"/>
      <c r="CB152" s="39">
        <f t="shared" si="1157"/>
        <v>0</v>
      </c>
      <c r="CC152" s="39"/>
      <c r="CD152" s="39">
        <f t="shared" si="1158"/>
        <v>0</v>
      </c>
      <c r="CE152" s="39"/>
      <c r="CF152" s="39">
        <f t="shared" si="1159"/>
        <v>0</v>
      </c>
      <c r="CG152" s="39"/>
      <c r="CH152" s="39">
        <f t="shared" si="1160"/>
        <v>0</v>
      </c>
      <c r="CI152" s="39"/>
      <c r="CJ152" s="39">
        <f t="shared" si="1161"/>
        <v>0</v>
      </c>
      <c r="CK152" s="39"/>
      <c r="CL152" s="39">
        <f t="shared" si="1162"/>
        <v>0</v>
      </c>
      <c r="CM152" s="39"/>
      <c r="CN152" s="39">
        <f t="shared" si="1163"/>
        <v>0</v>
      </c>
      <c r="CO152" s="39"/>
      <c r="CP152" s="39">
        <f t="shared" si="1164"/>
        <v>0</v>
      </c>
      <c r="CQ152" s="44"/>
      <c r="CR152" s="39">
        <f t="shared" si="1165"/>
        <v>0</v>
      </c>
      <c r="CS152" s="39"/>
      <c r="CT152" s="39">
        <f t="shared" si="1166"/>
        <v>0</v>
      </c>
      <c r="CU152" s="39"/>
      <c r="CV152" s="39">
        <f t="shared" si="1167"/>
        <v>0</v>
      </c>
      <c r="CW152" s="39"/>
      <c r="CX152" s="39">
        <f t="shared" si="1168"/>
        <v>0</v>
      </c>
      <c r="CY152" s="39"/>
      <c r="CZ152" s="39">
        <f t="shared" si="1169"/>
        <v>0</v>
      </c>
      <c r="DA152" s="39"/>
      <c r="DB152" s="39">
        <f t="shared" si="1170"/>
        <v>0</v>
      </c>
      <c r="DC152" s="39">
        <v>0</v>
      </c>
      <c r="DD152" s="39">
        <f t="shared" si="1171"/>
        <v>0</v>
      </c>
      <c r="DE152" s="39"/>
      <c r="DF152" s="39">
        <f t="shared" si="1172"/>
        <v>0</v>
      </c>
      <c r="DG152" s="39"/>
      <c r="DH152" s="39">
        <f t="shared" si="1173"/>
        <v>0</v>
      </c>
      <c r="DI152" s="39"/>
      <c r="DJ152" s="39">
        <f t="shared" si="1174"/>
        <v>0</v>
      </c>
      <c r="DK152" s="39"/>
      <c r="DL152" s="39">
        <f t="shared" si="1175"/>
        <v>0</v>
      </c>
      <c r="DM152" s="39"/>
      <c r="DN152" s="39">
        <f t="shared" si="1123"/>
        <v>0</v>
      </c>
      <c r="DO152" s="39"/>
      <c r="DP152" s="39">
        <f t="shared" si="1061"/>
        <v>0</v>
      </c>
      <c r="DQ152" s="39">
        <f t="shared" si="1070"/>
        <v>14</v>
      </c>
      <c r="DR152" s="39">
        <f t="shared" si="1071"/>
        <v>1310023.97064</v>
      </c>
    </row>
    <row r="153" spans="1:122" ht="30" customHeight="1" x14ac:dyDescent="0.25">
      <c r="A153" s="46"/>
      <c r="B153" s="47">
        <v>123</v>
      </c>
      <c r="C153" s="33" t="s">
        <v>284</v>
      </c>
      <c r="D153" s="34">
        <f>D151</f>
        <v>19063</v>
      </c>
      <c r="E153" s="35">
        <v>18530</v>
      </c>
      <c r="F153" s="35">
        <v>18715</v>
      </c>
      <c r="G153" s="48">
        <v>1.0900000000000001</v>
      </c>
      <c r="H153" s="37">
        <v>1</v>
      </c>
      <c r="I153" s="37">
        <v>1</v>
      </c>
      <c r="J153" s="38"/>
      <c r="K153" s="34">
        <v>1.4</v>
      </c>
      <c r="L153" s="34">
        <v>1.68</v>
      </c>
      <c r="M153" s="34">
        <v>2.23</v>
      </c>
      <c r="N153" s="34">
        <v>2.57</v>
      </c>
      <c r="O153" s="39">
        <v>8</v>
      </c>
      <c r="P153" s="39">
        <f t="shared" si="1125"/>
        <v>243712.01726666669</v>
      </c>
      <c r="Q153" s="39">
        <v>2</v>
      </c>
      <c r="R153" s="39">
        <f t="shared" si="1126"/>
        <v>60928.004316666673</v>
      </c>
      <c r="S153" s="39"/>
      <c r="T153" s="39">
        <f t="shared" si="1127"/>
        <v>0</v>
      </c>
      <c r="U153" s="39"/>
      <c r="V153" s="39">
        <f t="shared" si="1128"/>
        <v>0</v>
      </c>
      <c r="W153" s="39">
        <v>66</v>
      </c>
      <c r="X153" s="39">
        <f t="shared" si="1129"/>
        <v>2024223.7819650001</v>
      </c>
      <c r="Y153" s="39">
        <v>0</v>
      </c>
      <c r="Z153" s="39">
        <f t="shared" si="1130"/>
        <v>0</v>
      </c>
      <c r="AA153" s="39"/>
      <c r="AB153" s="39">
        <f t="shared" si="1131"/>
        <v>0</v>
      </c>
      <c r="AC153" s="39"/>
      <c r="AD153" s="39">
        <f t="shared" si="1132"/>
        <v>0</v>
      </c>
      <c r="AE153" s="39">
        <v>0</v>
      </c>
      <c r="AF153" s="39">
        <f t="shared" si="1133"/>
        <v>0</v>
      </c>
      <c r="AG153" s="39">
        <v>0</v>
      </c>
      <c r="AH153" s="39">
        <f t="shared" si="1134"/>
        <v>0</v>
      </c>
      <c r="AI153" s="39"/>
      <c r="AJ153" s="39">
        <f t="shared" si="1135"/>
        <v>0</v>
      </c>
      <c r="AK153" s="39"/>
      <c r="AL153" s="39">
        <f t="shared" si="1136"/>
        <v>0</v>
      </c>
      <c r="AM153" s="56">
        <v>30</v>
      </c>
      <c r="AN153" s="39">
        <f t="shared" si="1137"/>
        <v>908465.66387500009</v>
      </c>
      <c r="AO153" s="43">
        <v>0</v>
      </c>
      <c r="AP153" s="39">
        <f t="shared" si="1138"/>
        <v>0</v>
      </c>
      <c r="AQ153" s="39"/>
      <c r="AR153" s="39">
        <f t="shared" si="1139"/>
        <v>0</v>
      </c>
      <c r="AS153" s="39">
        <v>2</v>
      </c>
      <c r="AT153" s="39">
        <f t="shared" si="1140"/>
        <v>70425.650792</v>
      </c>
      <c r="AU153" s="39">
        <v>113</v>
      </c>
      <c r="AV153" s="39">
        <f t="shared" si="1141"/>
        <v>4106264.8007149994</v>
      </c>
      <c r="AW153" s="39"/>
      <c r="AX153" s="39">
        <f t="shared" si="1142"/>
        <v>0</v>
      </c>
      <c r="AY153" s="39"/>
      <c r="AZ153" s="39">
        <f t="shared" si="1143"/>
        <v>0</v>
      </c>
      <c r="BA153" s="39"/>
      <c r="BB153" s="39">
        <f t="shared" si="1144"/>
        <v>0</v>
      </c>
      <c r="BC153" s="39"/>
      <c r="BD153" s="39">
        <f t="shared" si="1145"/>
        <v>0</v>
      </c>
      <c r="BE153" s="39"/>
      <c r="BF153" s="39">
        <f t="shared" si="1146"/>
        <v>0</v>
      </c>
      <c r="BG153" s="39"/>
      <c r="BH153" s="39">
        <f t="shared" si="1147"/>
        <v>0</v>
      </c>
      <c r="BI153" s="39"/>
      <c r="BJ153" s="39">
        <f t="shared" si="1148"/>
        <v>0</v>
      </c>
      <c r="BK153" s="39">
        <v>3</v>
      </c>
      <c r="BL153" s="39">
        <f t="shared" si="1149"/>
        <v>92010.171907500015</v>
      </c>
      <c r="BM153" s="39"/>
      <c r="BN153" s="39">
        <f t="shared" si="1150"/>
        <v>0</v>
      </c>
      <c r="BO153" s="49"/>
      <c r="BP153" s="39">
        <f t="shared" si="1151"/>
        <v>0</v>
      </c>
      <c r="BQ153" s="39"/>
      <c r="BR153" s="39">
        <f t="shared" si="1152"/>
        <v>0</v>
      </c>
      <c r="BS153" s="39"/>
      <c r="BT153" s="39">
        <f t="shared" si="1153"/>
        <v>0</v>
      </c>
      <c r="BU153" s="39"/>
      <c r="BV153" s="39">
        <f t="shared" si="1154"/>
        <v>0</v>
      </c>
      <c r="BW153" s="39"/>
      <c r="BX153" s="39">
        <f t="shared" si="1155"/>
        <v>0</v>
      </c>
      <c r="BY153" s="39"/>
      <c r="BZ153" s="39">
        <f t="shared" si="1156"/>
        <v>0</v>
      </c>
      <c r="CA153" s="39"/>
      <c r="CB153" s="39">
        <f t="shared" si="1157"/>
        <v>0</v>
      </c>
      <c r="CC153" s="39"/>
      <c r="CD153" s="39">
        <f t="shared" si="1158"/>
        <v>0</v>
      </c>
      <c r="CE153" s="39"/>
      <c r="CF153" s="39">
        <f t="shared" si="1159"/>
        <v>0</v>
      </c>
      <c r="CG153" s="39"/>
      <c r="CH153" s="39">
        <f t="shared" si="1160"/>
        <v>0</v>
      </c>
      <c r="CI153" s="39"/>
      <c r="CJ153" s="39">
        <f t="shared" si="1161"/>
        <v>0</v>
      </c>
      <c r="CK153" s="39"/>
      <c r="CL153" s="39">
        <f t="shared" si="1162"/>
        <v>0</v>
      </c>
      <c r="CM153" s="39"/>
      <c r="CN153" s="39">
        <f t="shared" si="1163"/>
        <v>0</v>
      </c>
      <c r="CO153" s="39"/>
      <c r="CP153" s="39">
        <f t="shared" si="1164"/>
        <v>0</v>
      </c>
      <c r="CQ153" s="44"/>
      <c r="CR153" s="39">
        <f t="shared" si="1165"/>
        <v>0</v>
      </c>
      <c r="CS153" s="39"/>
      <c r="CT153" s="39">
        <f t="shared" si="1166"/>
        <v>0</v>
      </c>
      <c r="CU153" s="39"/>
      <c r="CV153" s="39">
        <f t="shared" si="1167"/>
        <v>0</v>
      </c>
      <c r="CW153" s="39"/>
      <c r="CX153" s="39">
        <f t="shared" si="1168"/>
        <v>0</v>
      </c>
      <c r="CY153" s="39"/>
      <c r="CZ153" s="39">
        <f t="shared" si="1169"/>
        <v>0</v>
      </c>
      <c r="DA153" s="39">
        <v>1</v>
      </c>
      <c r="DB153" s="39">
        <f t="shared" si="1170"/>
        <v>39295.164572999995</v>
      </c>
      <c r="DC153" s="39">
        <v>0</v>
      </c>
      <c r="DD153" s="39">
        <f t="shared" si="1171"/>
        <v>0</v>
      </c>
      <c r="DE153" s="39"/>
      <c r="DF153" s="39">
        <f t="shared" si="1172"/>
        <v>0</v>
      </c>
      <c r="DG153" s="39"/>
      <c r="DH153" s="39">
        <f t="shared" si="1173"/>
        <v>0</v>
      </c>
      <c r="DI153" s="39"/>
      <c r="DJ153" s="39">
        <f t="shared" si="1174"/>
        <v>0</v>
      </c>
      <c r="DK153" s="39"/>
      <c r="DL153" s="39">
        <f t="shared" si="1175"/>
        <v>0</v>
      </c>
      <c r="DM153" s="39"/>
      <c r="DN153" s="39">
        <f t="shared" si="1123"/>
        <v>0</v>
      </c>
      <c r="DO153" s="39"/>
      <c r="DP153" s="39">
        <f t="shared" si="1061"/>
        <v>0</v>
      </c>
      <c r="DQ153" s="39">
        <f t="shared" si="1070"/>
        <v>225</v>
      </c>
      <c r="DR153" s="39">
        <f t="shared" si="1071"/>
        <v>7545325.2554108333</v>
      </c>
    </row>
    <row r="154" spans="1:122" ht="30" customHeight="1" x14ac:dyDescent="0.25">
      <c r="A154" s="46"/>
      <c r="B154" s="47">
        <v>124</v>
      </c>
      <c r="C154" s="33" t="s">
        <v>285</v>
      </c>
      <c r="D154" s="34">
        <f t="shared" si="1065"/>
        <v>19063</v>
      </c>
      <c r="E154" s="35">
        <v>18530</v>
      </c>
      <c r="F154" s="35">
        <v>18715</v>
      </c>
      <c r="G154" s="48">
        <v>1.36</v>
      </c>
      <c r="H154" s="37">
        <v>1</v>
      </c>
      <c r="I154" s="37">
        <v>1</v>
      </c>
      <c r="J154" s="38"/>
      <c r="K154" s="34">
        <v>1.4</v>
      </c>
      <c r="L154" s="34">
        <v>1.68</v>
      </c>
      <c r="M154" s="34">
        <v>2.23</v>
      </c>
      <c r="N154" s="34">
        <v>2.57</v>
      </c>
      <c r="O154" s="39">
        <v>1</v>
      </c>
      <c r="P154" s="39">
        <f t="shared" si="1125"/>
        <v>38010.131133333329</v>
      </c>
      <c r="Q154" s="39">
        <v>0</v>
      </c>
      <c r="R154" s="39">
        <f t="shared" si="1126"/>
        <v>0</v>
      </c>
      <c r="S154" s="39"/>
      <c r="T154" s="39">
        <f t="shared" si="1127"/>
        <v>0</v>
      </c>
      <c r="U154" s="39"/>
      <c r="V154" s="39">
        <f t="shared" si="1128"/>
        <v>0</v>
      </c>
      <c r="W154" s="39">
        <v>6</v>
      </c>
      <c r="X154" s="39">
        <f t="shared" si="1129"/>
        <v>229603.36476000003</v>
      </c>
      <c r="Y154" s="39">
        <v>0</v>
      </c>
      <c r="Z154" s="39">
        <f t="shared" si="1130"/>
        <v>0</v>
      </c>
      <c r="AA154" s="39"/>
      <c r="AB154" s="39">
        <f t="shared" si="1131"/>
        <v>0</v>
      </c>
      <c r="AC154" s="39"/>
      <c r="AD154" s="39">
        <f t="shared" si="1132"/>
        <v>0</v>
      </c>
      <c r="AE154" s="39">
        <v>0</v>
      </c>
      <c r="AF154" s="39">
        <f t="shared" si="1133"/>
        <v>0</v>
      </c>
      <c r="AG154" s="39">
        <v>0</v>
      </c>
      <c r="AH154" s="39">
        <f t="shared" si="1134"/>
        <v>0</v>
      </c>
      <c r="AI154" s="39"/>
      <c r="AJ154" s="39">
        <f t="shared" si="1135"/>
        <v>0</v>
      </c>
      <c r="AK154" s="39"/>
      <c r="AL154" s="39">
        <f t="shared" si="1136"/>
        <v>0</v>
      </c>
      <c r="AM154" s="56">
        <v>0</v>
      </c>
      <c r="AN154" s="39">
        <f t="shared" si="1137"/>
        <v>0</v>
      </c>
      <c r="AO154" s="43">
        <v>0</v>
      </c>
      <c r="AP154" s="39">
        <f t="shared" si="1138"/>
        <v>0</v>
      </c>
      <c r="AQ154" s="39"/>
      <c r="AR154" s="39">
        <f t="shared" si="1139"/>
        <v>0</v>
      </c>
      <c r="AS154" s="39"/>
      <c r="AT154" s="39">
        <f t="shared" si="1140"/>
        <v>0</v>
      </c>
      <c r="AU154" s="39"/>
      <c r="AV154" s="39">
        <f t="shared" si="1141"/>
        <v>0</v>
      </c>
      <c r="AW154" s="39"/>
      <c r="AX154" s="39">
        <f t="shared" si="1142"/>
        <v>0</v>
      </c>
      <c r="AY154" s="39"/>
      <c r="AZ154" s="39">
        <f t="shared" si="1143"/>
        <v>0</v>
      </c>
      <c r="BA154" s="39"/>
      <c r="BB154" s="39">
        <f t="shared" si="1144"/>
        <v>0</v>
      </c>
      <c r="BC154" s="39"/>
      <c r="BD154" s="39">
        <f t="shared" si="1145"/>
        <v>0</v>
      </c>
      <c r="BE154" s="39"/>
      <c r="BF154" s="39">
        <f t="shared" si="1146"/>
        <v>0</v>
      </c>
      <c r="BG154" s="39"/>
      <c r="BH154" s="39">
        <f t="shared" si="1147"/>
        <v>0</v>
      </c>
      <c r="BI154" s="39"/>
      <c r="BJ154" s="39">
        <f t="shared" si="1148"/>
        <v>0</v>
      </c>
      <c r="BK154" s="39">
        <v>0</v>
      </c>
      <c r="BL154" s="39">
        <f t="shared" si="1149"/>
        <v>0</v>
      </c>
      <c r="BM154" s="39"/>
      <c r="BN154" s="39">
        <f t="shared" si="1150"/>
        <v>0</v>
      </c>
      <c r="BO154" s="49"/>
      <c r="BP154" s="39">
        <f t="shared" si="1151"/>
        <v>0</v>
      </c>
      <c r="BQ154" s="39"/>
      <c r="BR154" s="39">
        <f t="shared" si="1152"/>
        <v>0</v>
      </c>
      <c r="BS154" s="39"/>
      <c r="BT154" s="39">
        <f t="shared" si="1153"/>
        <v>0</v>
      </c>
      <c r="BU154" s="39"/>
      <c r="BV154" s="39">
        <f t="shared" si="1154"/>
        <v>0</v>
      </c>
      <c r="BW154" s="39"/>
      <c r="BX154" s="39">
        <f t="shared" si="1155"/>
        <v>0</v>
      </c>
      <c r="BY154" s="39"/>
      <c r="BZ154" s="39">
        <f t="shared" si="1156"/>
        <v>0</v>
      </c>
      <c r="CA154" s="39"/>
      <c r="CB154" s="39">
        <f t="shared" si="1157"/>
        <v>0</v>
      </c>
      <c r="CC154" s="39"/>
      <c r="CD154" s="39">
        <f t="shared" si="1158"/>
        <v>0</v>
      </c>
      <c r="CE154" s="39"/>
      <c r="CF154" s="39">
        <f t="shared" si="1159"/>
        <v>0</v>
      </c>
      <c r="CG154" s="39"/>
      <c r="CH154" s="39">
        <f t="shared" si="1160"/>
        <v>0</v>
      </c>
      <c r="CI154" s="39"/>
      <c r="CJ154" s="39">
        <f t="shared" si="1161"/>
        <v>0</v>
      </c>
      <c r="CK154" s="39"/>
      <c r="CL154" s="39">
        <f t="shared" si="1162"/>
        <v>0</v>
      </c>
      <c r="CM154" s="39"/>
      <c r="CN154" s="39">
        <f t="shared" si="1163"/>
        <v>0</v>
      </c>
      <c r="CO154" s="39"/>
      <c r="CP154" s="39">
        <f t="shared" si="1164"/>
        <v>0</v>
      </c>
      <c r="CQ154" s="44"/>
      <c r="CR154" s="39">
        <f t="shared" si="1165"/>
        <v>0</v>
      </c>
      <c r="CS154" s="39"/>
      <c r="CT154" s="39">
        <f t="shared" si="1166"/>
        <v>0</v>
      </c>
      <c r="CU154" s="39"/>
      <c r="CV154" s="39">
        <f t="shared" si="1167"/>
        <v>0</v>
      </c>
      <c r="CW154" s="39"/>
      <c r="CX154" s="39">
        <f t="shared" si="1168"/>
        <v>0</v>
      </c>
      <c r="CY154" s="39"/>
      <c r="CZ154" s="39">
        <f t="shared" si="1169"/>
        <v>0</v>
      </c>
      <c r="DA154" s="39"/>
      <c r="DB154" s="39">
        <f t="shared" si="1170"/>
        <v>0</v>
      </c>
      <c r="DC154" s="39">
        <v>0</v>
      </c>
      <c r="DD154" s="39">
        <f t="shared" si="1171"/>
        <v>0</v>
      </c>
      <c r="DE154" s="39"/>
      <c r="DF154" s="39">
        <f t="shared" si="1172"/>
        <v>0</v>
      </c>
      <c r="DG154" s="39"/>
      <c r="DH154" s="39">
        <f t="shared" si="1173"/>
        <v>0</v>
      </c>
      <c r="DI154" s="39"/>
      <c r="DJ154" s="39">
        <f t="shared" si="1174"/>
        <v>0</v>
      </c>
      <c r="DK154" s="39"/>
      <c r="DL154" s="39">
        <f t="shared" si="1175"/>
        <v>0</v>
      </c>
      <c r="DM154" s="39"/>
      <c r="DN154" s="39">
        <f t="shared" si="1123"/>
        <v>0</v>
      </c>
      <c r="DO154" s="39"/>
      <c r="DP154" s="39">
        <f t="shared" si="1061"/>
        <v>0</v>
      </c>
      <c r="DQ154" s="39">
        <f t="shared" si="1070"/>
        <v>7</v>
      </c>
      <c r="DR154" s="39">
        <f t="shared" si="1071"/>
        <v>267613.49589333334</v>
      </c>
    </row>
    <row r="155" spans="1:122" ht="30" customHeight="1" x14ac:dyDescent="0.25">
      <c r="A155" s="46"/>
      <c r="B155" s="47">
        <v>125</v>
      </c>
      <c r="C155" s="33" t="s">
        <v>286</v>
      </c>
      <c r="D155" s="34">
        <f t="shared" si="1065"/>
        <v>19063</v>
      </c>
      <c r="E155" s="35">
        <v>18530</v>
      </c>
      <c r="F155" s="35">
        <v>18715</v>
      </c>
      <c r="G155" s="48">
        <v>1.41</v>
      </c>
      <c r="H155" s="37">
        <v>1</v>
      </c>
      <c r="I155" s="37">
        <v>1</v>
      </c>
      <c r="J155" s="38"/>
      <c r="K155" s="34">
        <v>1.4</v>
      </c>
      <c r="L155" s="34">
        <v>1.68</v>
      </c>
      <c r="M155" s="34">
        <v>2.23</v>
      </c>
      <c r="N155" s="34">
        <v>2.57</v>
      </c>
      <c r="O155" s="39">
        <v>2</v>
      </c>
      <c r="P155" s="39">
        <f t="shared" si="1125"/>
        <v>78815.124849999993</v>
      </c>
      <c r="Q155" s="39">
        <v>0</v>
      </c>
      <c r="R155" s="39">
        <f t="shared" si="1126"/>
        <v>0</v>
      </c>
      <c r="S155" s="39"/>
      <c r="T155" s="39">
        <f t="shared" si="1127"/>
        <v>0</v>
      </c>
      <c r="U155" s="39"/>
      <c r="V155" s="39">
        <f t="shared" si="1128"/>
        <v>0</v>
      </c>
      <c r="W155" s="39">
        <v>12</v>
      </c>
      <c r="X155" s="39">
        <f t="shared" si="1129"/>
        <v>476089.32986999996</v>
      </c>
      <c r="Y155" s="39">
        <v>0</v>
      </c>
      <c r="Z155" s="39">
        <f t="shared" si="1130"/>
        <v>0</v>
      </c>
      <c r="AA155" s="39"/>
      <c r="AB155" s="39">
        <f t="shared" si="1131"/>
        <v>0</v>
      </c>
      <c r="AC155" s="39"/>
      <c r="AD155" s="39">
        <f t="shared" si="1132"/>
        <v>0</v>
      </c>
      <c r="AE155" s="39">
        <v>0</v>
      </c>
      <c r="AF155" s="39">
        <f t="shared" si="1133"/>
        <v>0</v>
      </c>
      <c r="AG155" s="39">
        <v>0</v>
      </c>
      <c r="AH155" s="39">
        <f t="shared" si="1134"/>
        <v>0</v>
      </c>
      <c r="AI155" s="39"/>
      <c r="AJ155" s="39">
        <f t="shared" si="1135"/>
        <v>0</v>
      </c>
      <c r="AK155" s="39"/>
      <c r="AL155" s="39">
        <f t="shared" si="1136"/>
        <v>0</v>
      </c>
      <c r="AM155" s="56">
        <v>4</v>
      </c>
      <c r="AN155" s="39">
        <f t="shared" si="1137"/>
        <v>156689.49064999999</v>
      </c>
      <c r="AO155" s="43">
        <v>0</v>
      </c>
      <c r="AP155" s="39">
        <f t="shared" si="1138"/>
        <v>0</v>
      </c>
      <c r="AQ155" s="39"/>
      <c r="AR155" s="39">
        <f t="shared" si="1139"/>
        <v>0</v>
      </c>
      <c r="AS155" s="39"/>
      <c r="AT155" s="39">
        <f t="shared" si="1140"/>
        <v>0</v>
      </c>
      <c r="AU155" s="39"/>
      <c r="AV155" s="39">
        <f t="shared" si="1141"/>
        <v>0</v>
      </c>
      <c r="AW155" s="39"/>
      <c r="AX155" s="39">
        <f t="shared" si="1142"/>
        <v>0</v>
      </c>
      <c r="AY155" s="39"/>
      <c r="AZ155" s="39">
        <f t="shared" si="1143"/>
        <v>0</v>
      </c>
      <c r="BA155" s="39"/>
      <c r="BB155" s="39">
        <f t="shared" si="1144"/>
        <v>0</v>
      </c>
      <c r="BC155" s="39"/>
      <c r="BD155" s="39">
        <f t="shared" si="1145"/>
        <v>0</v>
      </c>
      <c r="BE155" s="39"/>
      <c r="BF155" s="39">
        <f t="shared" si="1146"/>
        <v>0</v>
      </c>
      <c r="BG155" s="39"/>
      <c r="BH155" s="39">
        <f t="shared" si="1147"/>
        <v>0</v>
      </c>
      <c r="BI155" s="39"/>
      <c r="BJ155" s="39">
        <f t="shared" si="1148"/>
        <v>0</v>
      </c>
      <c r="BK155" s="39">
        <v>0</v>
      </c>
      <c r="BL155" s="39">
        <f t="shared" si="1149"/>
        <v>0</v>
      </c>
      <c r="BM155" s="39"/>
      <c r="BN155" s="39">
        <f t="shared" si="1150"/>
        <v>0</v>
      </c>
      <c r="BO155" s="49"/>
      <c r="BP155" s="39">
        <f t="shared" si="1151"/>
        <v>0</v>
      </c>
      <c r="BQ155" s="39"/>
      <c r="BR155" s="39">
        <f t="shared" si="1152"/>
        <v>0</v>
      </c>
      <c r="BS155" s="39"/>
      <c r="BT155" s="39">
        <f t="shared" si="1153"/>
        <v>0</v>
      </c>
      <c r="BU155" s="39"/>
      <c r="BV155" s="39">
        <f t="shared" si="1154"/>
        <v>0</v>
      </c>
      <c r="BW155" s="39"/>
      <c r="BX155" s="39">
        <f t="shared" si="1155"/>
        <v>0</v>
      </c>
      <c r="BY155" s="39"/>
      <c r="BZ155" s="39">
        <f t="shared" si="1156"/>
        <v>0</v>
      </c>
      <c r="CA155" s="39"/>
      <c r="CB155" s="39">
        <f t="shared" si="1157"/>
        <v>0</v>
      </c>
      <c r="CC155" s="39"/>
      <c r="CD155" s="39">
        <f t="shared" si="1158"/>
        <v>0</v>
      </c>
      <c r="CE155" s="39"/>
      <c r="CF155" s="39">
        <f t="shared" si="1159"/>
        <v>0</v>
      </c>
      <c r="CG155" s="39"/>
      <c r="CH155" s="39">
        <f t="shared" si="1160"/>
        <v>0</v>
      </c>
      <c r="CI155" s="39"/>
      <c r="CJ155" s="39">
        <f t="shared" si="1161"/>
        <v>0</v>
      </c>
      <c r="CK155" s="39"/>
      <c r="CL155" s="39">
        <f t="shared" si="1162"/>
        <v>0</v>
      </c>
      <c r="CM155" s="39"/>
      <c r="CN155" s="39">
        <f t="shared" si="1163"/>
        <v>0</v>
      </c>
      <c r="CO155" s="39"/>
      <c r="CP155" s="39">
        <f t="shared" si="1164"/>
        <v>0</v>
      </c>
      <c r="CQ155" s="44"/>
      <c r="CR155" s="39">
        <f t="shared" si="1165"/>
        <v>0</v>
      </c>
      <c r="CS155" s="39"/>
      <c r="CT155" s="39">
        <f t="shared" si="1166"/>
        <v>0</v>
      </c>
      <c r="CU155" s="39"/>
      <c r="CV155" s="39">
        <f t="shared" si="1167"/>
        <v>0</v>
      </c>
      <c r="CW155" s="39"/>
      <c r="CX155" s="39">
        <f t="shared" si="1168"/>
        <v>0</v>
      </c>
      <c r="CY155" s="39"/>
      <c r="CZ155" s="39">
        <f t="shared" si="1169"/>
        <v>0</v>
      </c>
      <c r="DA155" s="39">
        <v>1</v>
      </c>
      <c r="DB155" s="39">
        <f t="shared" si="1170"/>
        <v>50831.359676999986</v>
      </c>
      <c r="DC155" s="39">
        <v>0</v>
      </c>
      <c r="DD155" s="39">
        <f t="shared" si="1171"/>
        <v>0</v>
      </c>
      <c r="DE155" s="39"/>
      <c r="DF155" s="39">
        <f t="shared" si="1172"/>
        <v>0</v>
      </c>
      <c r="DG155" s="39"/>
      <c r="DH155" s="39">
        <f t="shared" si="1173"/>
        <v>0</v>
      </c>
      <c r="DI155" s="39"/>
      <c r="DJ155" s="39">
        <f t="shared" si="1174"/>
        <v>0</v>
      </c>
      <c r="DK155" s="39"/>
      <c r="DL155" s="39">
        <f t="shared" si="1175"/>
        <v>0</v>
      </c>
      <c r="DM155" s="39"/>
      <c r="DN155" s="39">
        <f t="shared" si="1123"/>
        <v>0</v>
      </c>
      <c r="DO155" s="39"/>
      <c r="DP155" s="39">
        <f t="shared" si="1061"/>
        <v>0</v>
      </c>
      <c r="DQ155" s="39">
        <f t="shared" si="1070"/>
        <v>19</v>
      </c>
      <c r="DR155" s="39">
        <f t="shared" si="1071"/>
        <v>762425.30504699983</v>
      </c>
    </row>
    <row r="156" spans="1:122" ht="45" customHeight="1" x14ac:dyDescent="0.25">
      <c r="A156" s="46"/>
      <c r="B156" s="47">
        <v>126</v>
      </c>
      <c r="C156" s="33" t="s">
        <v>287</v>
      </c>
      <c r="D156" s="34">
        <f>D154</f>
        <v>19063</v>
      </c>
      <c r="E156" s="35">
        <v>18530</v>
      </c>
      <c r="F156" s="35">
        <v>18715</v>
      </c>
      <c r="G156" s="48">
        <v>1.88</v>
      </c>
      <c r="H156" s="37">
        <v>1</v>
      </c>
      <c r="I156" s="37">
        <v>1</v>
      </c>
      <c r="J156" s="38"/>
      <c r="K156" s="34">
        <v>1.4</v>
      </c>
      <c r="L156" s="34">
        <v>1.68</v>
      </c>
      <c r="M156" s="34">
        <v>2.23</v>
      </c>
      <c r="N156" s="34">
        <v>2.57</v>
      </c>
      <c r="O156" s="39">
        <v>0</v>
      </c>
      <c r="P156" s="39">
        <f t="shared" si="1125"/>
        <v>0</v>
      </c>
      <c r="Q156" s="39">
        <v>0</v>
      </c>
      <c r="R156" s="39">
        <f t="shared" si="1126"/>
        <v>0</v>
      </c>
      <c r="S156" s="39"/>
      <c r="T156" s="39">
        <f t="shared" si="1127"/>
        <v>0</v>
      </c>
      <c r="U156" s="39"/>
      <c r="V156" s="39">
        <f t="shared" si="1128"/>
        <v>0</v>
      </c>
      <c r="W156" s="39">
        <v>12</v>
      </c>
      <c r="X156" s="39">
        <f t="shared" si="1129"/>
        <v>634785.77315999987</v>
      </c>
      <c r="Y156" s="39">
        <v>0</v>
      </c>
      <c r="Z156" s="39">
        <f t="shared" si="1130"/>
        <v>0</v>
      </c>
      <c r="AA156" s="39"/>
      <c r="AB156" s="39">
        <f t="shared" si="1131"/>
        <v>0</v>
      </c>
      <c r="AC156" s="39"/>
      <c r="AD156" s="39">
        <f t="shared" si="1132"/>
        <v>0</v>
      </c>
      <c r="AE156" s="39">
        <v>0</v>
      </c>
      <c r="AF156" s="39">
        <f t="shared" si="1133"/>
        <v>0</v>
      </c>
      <c r="AG156" s="39">
        <v>0</v>
      </c>
      <c r="AH156" s="39">
        <f t="shared" si="1134"/>
        <v>0</v>
      </c>
      <c r="AI156" s="39"/>
      <c r="AJ156" s="39">
        <f t="shared" si="1135"/>
        <v>0</v>
      </c>
      <c r="AK156" s="39"/>
      <c r="AL156" s="39">
        <f t="shared" si="1136"/>
        <v>0</v>
      </c>
      <c r="AM156" s="56">
        <v>0</v>
      </c>
      <c r="AN156" s="39">
        <f t="shared" si="1137"/>
        <v>0</v>
      </c>
      <c r="AO156" s="43">
        <v>0</v>
      </c>
      <c r="AP156" s="39">
        <f t="shared" si="1138"/>
        <v>0</v>
      </c>
      <c r="AQ156" s="39"/>
      <c r="AR156" s="39">
        <f t="shared" si="1139"/>
        <v>0</v>
      </c>
      <c r="AS156" s="39"/>
      <c r="AT156" s="39">
        <f t="shared" si="1140"/>
        <v>0</v>
      </c>
      <c r="AU156" s="39"/>
      <c r="AV156" s="39">
        <f t="shared" si="1141"/>
        <v>0</v>
      </c>
      <c r="AW156" s="39"/>
      <c r="AX156" s="39">
        <f t="shared" si="1142"/>
        <v>0</v>
      </c>
      <c r="AY156" s="39"/>
      <c r="AZ156" s="39">
        <f t="shared" si="1143"/>
        <v>0</v>
      </c>
      <c r="BA156" s="39"/>
      <c r="BB156" s="39">
        <f t="shared" si="1144"/>
        <v>0</v>
      </c>
      <c r="BC156" s="39"/>
      <c r="BD156" s="39">
        <f t="shared" si="1145"/>
        <v>0</v>
      </c>
      <c r="BE156" s="39"/>
      <c r="BF156" s="39">
        <f t="shared" si="1146"/>
        <v>0</v>
      </c>
      <c r="BG156" s="39"/>
      <c r="BH156" s="39">
        <f t="shared" si="1147"/>
        <v>0</v>
      </c>
      <c r="BI156" s="39"/>
      <c r="BJ156" s="39">
        <f t="shared" si="1148"/>
        <v>0</v>
      </c>
      <c r="BK156" s="39">
        <v>0</v>
      </c>
      <c r="BL156" s="39">
        <f t="shared" si="1149"/>
        <v>0</v>
      </c>
      <c r="BM156" s="39"/>
      <c r="BN156" s="39">
        <f t="shared" si="1150"/>
        <v>0</v>
      </c>
      <c r="BO156" s="49"/>
      <c r="BP156" s="39">
        <f t="shared" si="1151"/>
        <v>0</v>
      </c>
      <c r="BQ156" s="39"/>
      <c r="BR156" s="39">
        <f t="shared" si="1152"/>
        <v>0</v>
      </c>
      <c r="BS156" s="39"/>
      <c r="BT156" s="39">
        <f t="shared" si="1153"/>
        <v>0</v>
      </c>
      <c r="BU156" s="39"/>
      <c r="BV156" s="39">
        <f t="shared" si="1154"/>
        <v>0</v>
      </c>
      <c r="BW156" s="39"/>
      <c r="BX156" s="39">
        <f t="shared" si="1155"/>
        <v>0</v>
      </c>
      <c r="BY156" s="39"/>
      <c r="BZ156" s="39">
        <f t="shared" si="1156"/>
        <v>0</v>
      </c>
      <c r="CA156" s="39"/>
      <c r="CB156" s="39">
        <f t="shared" si="1157"/>
        <v>0</v>
      </c>
      <c r="CC156" s="39"/>
      <c r="CD156" s="39">
        <f t="shared" si="1158"/>
        <v>0</v>
      </c>
      <c r="CE156" s="39"/>
      <c r="CF156" s="39">
        <f t="shared" si="1159"/>
        <v>0</v>
      </c>
      <c r="CG156" s="39"/>
      <c r="CH156" s="39">
        <f t="shared" si="1160"/>
        <v>0</v>
      </c>
      <c r="CI156" s="39"/>
      <c r="CJ156" s="39">
        <f t="shared" si="1161"/>
        <v>0</v>
      </c>
      <c r="CK156" s="39"/>
      <c r="CL156" s="39">
        <f t="shared" si="1162"/>
        <v>0</v>
      </c>
      <c r="CM156" s="39"/>
      <c r="CN156" s="39">
        <f t="shared" si="1163"/>
        <v>0</v>
      </c>
      <c r="CO156" s="39"/>
      <c r="CP156" s="39">
        <f t="shared" si="1164"/>
        <v>0</v>
      </c>
      <c r="CQ156" s="44"/>
      <c r="CR156" s="39">
        <f t="shared" si="1165"/>
        <v>0</v>
      </c>
      <c r="CS156" s="39"/>
      <c r="CT156" s="39">
        <f t="shared" si="1166"/>
        <v>0</v>
      </c>
      <c r="CU156" s="39"/>
      <c r="CV156" s="39">
        <f t="shared" si="1167"/>
        <v>0</v>
      </c>
      <c r="CW156" s="39"/>
      <c r="CX156" s="39">
        <f t="shared" si="1168"/>
        <v>0</v>
      </c>
      <c r="CY156" s="39"/>
      <c r="CZ156" s="39">
        <f t="shared" si="1169"/>
        <v>0</v>
      </c>
      <c r="DA156" s="39"/>
      <c r="DB156" s="39">
        <f t="shared" si="1170"/>
        <v>0</v>
      </c>
      <c r="DC156" s="39">
        <v>0</v>
      </c>
      <c r="DD156" s="39">
        <f t="shared" si="1171"/>
        <v>0</v>
      </c>
      <c r="DE156" s="39"/>
      <c r="DF156" s="39">
        <f t="shared" si="1172"/>
        <v>0</v>
      </c>
      <c r="DG156" s="39"/>
      <c r="DH156" s="39">
        <f t="shared" si="1173"/>
        <v>0</v>
      </c>
      <c r="DI156" s="39"/>
      <c r="DJ156" s="39">
        <f t="shared" si="1174"/>
        <v>0</v>
      </c>
      <c r="DK156" s="39"/>
      <c r="DL156" s="39">
        <f t="shared" si="1175"/>
        <v>0</v>
      </c>
      <c r="DM156" s="39"/>
      <c r="DN156" s="39">
        <f t="shared" si="1123"/>
        <v>0</v>
      </c>
      <c r="DO156" s="39"/>
      <c r="DP156" s="39">
        <f t="shared" si="1061"/>
        <v>0</v>
      </c>
      <c r="DQ156" s="39">
        <f t="shared" si="1070"/>
        <v>12</v>
      </c>
      <c r="DR156" s="39">
        <f t="shared" si="1071"/>
        <v>634785.77315999987</v>
      </c>
    </row>
    <row r="157" spans="1:122" ht="45" customHeight="1" x14ac:dyDescent="0.25">
      <c r="A157" s="46"/>
      <c r="B157" s="47">
        <v>127</v>
      </c>
      <c r="C157" s="33" t="s">
        <v>288</v>
      </c>
      <c r="D157" s="34">
        <f>D155</f>
        <v>19063</v>
      </c>
      <c r="E157" s="35">
        <v>18530</v>
      </c>
      <c r="F157" s="35">
        <v>18715</v>
      </c>
      <c r="G157" s="48">
        <v>1.92</v>
      </c>
      <c r="H157" s="37">
        <v>1</v>
      </c>
      <c r="I157" s="37">
        <v>1</v>
      </c>
      <c r="J157" s="38"/>
      <c r="K157" s="34">
        <v>1.4</v>
      </c>
      <c r="L157" s="34">
        <v>1.68</v>
      </c>
      <c r="M157" s="34">
        <v>2.23</v>
      </c>
      <c r="N157" s="34">
        <v>2.57</v>
      </c>
      <c r="O157" s="39">
        <v>1</v>
      </c>
      <c r="P157" s="39">
        <f t="shared" si="1125"/>
        <v>53661.361599999989</v>
      </c>
      <c r="Q157" s="39">
        <v>0</v>
      </c>
      <c r="R157" s="39">
        <f t="shared" si="1126"/>
        <v>0</v>
      </c>
      <c r="S157" s="39"/>
      <c r="T157" s="39">
        <f t="shared" si="1127"/>
        <v>0</v>
      </c>
      <c r="U157" s="39"/>
      <c r="V157" s="39">
        <f t="shared" si="1128"/>
        <v>0</v>
      </c>
      <c r="W157" s="39">
        <v>24</v>
      </c>
      <c r="X157" s="39">
        <f t="shared" si="1129"/>
        <v>1296583.7068799997</v>
      </c>
      <c r="Y157" s="39">
        <v>3</v>
      </c>
      <c r="Z157" s="39">
        <f t="shared" si="1130"/>
        <v>160984.08479999998</v>
      </c>
      <c r="AA157" s="39"/>
      <c r="AB157" s="39">
        <f t="shared" si="1131"/>
        <v>0</v>
      </c>
      <c r="AC157" s="39"/>
      <c r="AD157" s="39">
        <f t="shared" si="1132"/>
        <v>0</v>
      </c>
      <c r="AE157" s="39">
        <v>0</v>
      </c>
      <c r="AF157" s="39">
        <f t="shared" si="1133"/>
        <v>0</v>
      </c>
      <c r="AG157" s="39">
        <v>0</v>
      </c>
      <c r="AH157" s="39">
        <f t="shared" si="1134"/>
        <v>0</v>
      </c>
      <c r="AI157" s="39"/>
      <c r="AJ157" s="39">
        <f t="shared" si="1135"/>
        <v>0</v>
      </c>
      <c r="AK157" s="39"/>
      <c r="AL157" s="39">
        <f t="shared" si="1136"/>
        <v>0</v>
      </c>
      <c r="AM157" s="56">
        <v>0</v>
      </c>
      <c r="AN157" s="39">
        <f t="shared" si="1137"/>
        <v>0</v>
      </c>
      <c r="AO157" s="43">
        <v>0</v>
      </c>
      <c r="AP157" s="39">
        <f t="shared" si="1138"/>
        <v>0</v>
      </c>
      <c r="AQ157" s="39"/>
      <c r="AR157" s="39">
        <f t="shared" si="1139"/>
        <v>0</v>
      </c>
      <c r="AS157" s="39"/>
      <c r="AT157" s="39">
        <f t="shared" si="1140"/>
        <v>0</v>
      </c>
      <c r="AU157" s="39">
        <v>14</v>
      </c>
      <c r="AV157" s="39">
        <f t="shared" si="1141"/>
        <v>896130.53376000002</v>
      </c>
      <c r="AW157" s="39"/>
      <c r="AX157" s="39">
        <f t="shared" si="1142"/>
        <v>0</v>
      </c>
      <c r="AY157" s="39"/>
      <c r="AZ157" s="39">
        <f t="shared" si="1143"/>
        <v>0</v>
      </c>
      <c r="BA157" s="39"/>
      <c r="BB157" s="39">
        <f t="shared" si="1144"/>
        <v>0</v>
      </c>
      <c r="BC157" s="39"/>
      <c r="BD157" s="39">
        <f t="shared" si="1145"/>
        <v>0</v>
      </c>
      <c r="BE157" s="39"/>
      <c r="BF157" s="39">
        <f t="shared" si="1146"/>
        <v>0</v>
      </c>
      <c r="BG157" s="39"/>
      <c r="BH157" s="39">
        <f t="shared" si="1147"/>
        <v>0</v>
      </c>
      <c r="BI157" s="39"/>
      <c r="BJ157" s="39">
        <f t="shared" si="1148"/>
        <v>0</v>
      </c>
      <c r="BK157" s="39">
        <v>0</v>
      </c>
      <c r="BL157" s="39">
        <f t="shared" si="1149"/>
        <v>0</v>
      </c>
      <c r="BM157" s="39"/>
      <c r="BN157" s="39">
        <f t="shared" si="1150"/>
        <v>0</v>
      </c>
      <c r="BO157" s="49"/>
      <c r="BP157" s="39">
        <f t="shared" si="1151"/>
        <v>0</v>
      </c>
      <c r="BQ157" s="39"/>
      <c r="BR157" s="39">
        <f t="shared" si="1152"/>
        <v>0</v>
      </c>
      <c r="BS157" s="39"/>
      <c r="BT157" s="39">
        <f t="shared" si="1153"/>
        <v>0</v>
      </c>
      <c r="BU157" s="39"/>
      <c r="BV157" s="39">
        <f t="shared" si="1154"/>
        <v>0</v>
      </c>
      <c r="BW157" s="39"/>
      <c r="BX157" s="39">
        <f t="shared" si="1155"/>
        <v>0</v>
      </c>
      <c r="BY157" s="39"/>
      <c r="BZ157" s="39">
        <f t="shared" si="1156"/>
        <v>0</v>
      </c>
      <c r="CA157" s="39"/>
      <c r="CB157" s="39">
        <f t="shared" si="1157"/>
        <v>0</v>
      </c>
      <c r="CC157" s="39"/>
      <c r="CD157" s="39">
        <f t="shared" si="1158"/>
        <v>0</v>
      </c>
      <c r="CE157" s="39"/>
      <c r="CF157" s="39">
        <f t="shared" si="1159"/>
        <v>0</v>
      </c>
      <c r="CG157" s="39"/>
      <c r="CH157" s="39">
        <f t="shared" si="1160"/>
        <v>0</v>
      </c>
      <c r="CI157" s="39"/>
      <c r="CJ157" s="39">
        <f t="shared" si="1161"/>
        <v>0</v>
      </c>
      <c r="CK157" s="39"/>
      <c r="CL157" s="39">
        <f t="shared" si="1162"/>
        <v>0</v>
      </c>
      <c r="CM157" s="39"/>
      <c r="CN157" s="39">
        <f t="shared" si="1163"/>
        <v>0</v>
      </c>
      <c r="CO157" s="39"/>
      <c r="CP157" s="39">
        <f t="shared" si="1164"/>
        <v>0</v>
      </c>
      <c r="CQ157" s="44"/>
      <c r="CR157" s="39">
        <f t="shared" si="1165"/>
        <v>0</v>
      </c>
      <c r="CS157" s="39"/>
      <c r="CT157" s="39">
        <f t="shared" si="1166"/>
        <v>0</v>
      </c>
      <c r="CU157" s="39"/>
      <c r="CV157" s="39">
        <f t="shared" si="1167"/>
        <v>0</v>
      </c>
      <c r="CW157" s="39"/>
      <c r="CX157" s="39">
        <f t="shared" si="1168"/>
        <v>0</v>
      </c>
      <c r="CY157" s="39"/>
      <c r="CZ157" s="39">
        <f t="shared" si="1169"/>
        <v>0</v>
      </c>
      <c r="DA157" s="39"/>
      <c r="DB157" s="39">
        <f t="shared" si="1170"/>
        <v>0</v>
      </c>
      <c r="DC157" s="39">
        <v>0</v>
      </c>
      <c r="DD157" s="39">
        <f t="shared" si="1171"/>
        <v>0</v>
      </c>
      <c r="DE157" s="39"/>
      <c r="DF157" s="39">
        <f t="shared" si="1172"/>
        <v>0</v>
      </c>
      <c r="DG157" s="39"/>
      <c r="DH157" s="39">
        <f t="shared" si="1173"/>
        <v>0</v>
      </c>
      <c r="DI157" s="39"/>
      <c r="DJ157" s="39">
        <f t="shared" si="1174"/>
        <v>0</v>
      </c>
      <c r="DK157" s="39"/>
      <c r="DL157" s="39">
        <f t="shared" si="1175"/>
        <v>0</v>
      </c>
      <c r="DM157" s="39"/>
      <c r="DN157" s="39">
        <f t="shared" si="1123"/>
        <v>0</v>
      </c>
      <c r="DO157" s="39"/>
      <c r="DP157" s="39">
        <f t="shared" si="1061"/>
        <v>0</v>
      </c>
      <c r="DQ157" s="39">
        <f t="shared" si="1070"/>
        <v>42</v>
      </c>
      <c r="DR157" s="39">
        <f t="shared" si="1071"/>
        <v>2407359.6870399998</v>
      </c>
    </row>
    <row r="158" spans="1:122" ht="45" customHeight="1" x14ac:dyDescent="0.25">
      <c r="A158" s="46"/>
      <c r="B158" s="47">
        <v>128</v>
      </c>
      <c r="C158" s="33" t="s">
        <v>289</v>
      </c>
      <c r="D158" s="34">
        <f>D156</f>
        <v>19063</v>
      </c>
      <c r="E158" s="35">
        <v>18530</v>
      </c>
      <c r="F158" s="35">
        <v>18715</v>
      </c>
      <c r="G158" s="48">
        <v>2.29</v>
      </c>
      <c r="H158" s="37">
        <v>1</v>
      </c>
      <c r="I158" s="37">
        <v>1</v>
      </c>
      <c r="J158" s="38"/>
      <c r="K158" s="34">
        <v>1.4</v>
      </c>
      <c r="L158" s="34">
        <v>1.68</v>
      </c>
      <c r="M158" s="34">
        <v>2.23</v>
      </c>
      <c r="N158" s="34">
        <v>2.57</v>
      </c>
      <c r="O158" s="39">
        <v>0</v>
      </c>
      <c r="P158" s="39">
        <f>(O158/12*5*$D158*$G158*$H158*$K158*P$9)+(O158/12*4*$E158*$G158*$I158*$K158)+(O158/12*3*$F158*$G158*$I158*$K158)</f>
        <v>0</v>
      </c>
      <c r="Q158" s="39">
        <v>1</v>
      </c>
      <c r="R158" s="39">
        <f>(Q158/12*5*$D158*$G158*$H158*$K158*R$9)+(Q158/12*4*$E158*$G158*$I158*$K158)+(Q158/12*3*$F158*$G158*$I158*$K158)</f>
        <v>60522.106574999998</v>
      </c>
      <c r="S158" s="39"/>
      <c r="T158" s="39">
        <f>(S158/12*5*$D158*$G158*$H158*$K158*T$9)+(S158/12*4*$E158*$G158*$I158*$K158)+(S158/12*3*$F158*$G158*$I158*$K158)</f>
        <v>0</v>
      </c>
      <c r="U158" s="39"/>
      <c r="V158" s="39">
        <f>(U158/12*5*$D158*$G158*$H158*$K158*V$9)+(U158/12*4*$E158*$G158*$I158*$K158)+(U158/12*3*$F158*$G158*$I158*$K158)</f>
        <v>0</v>
      </c>
      <c r="W158" s="39">
        <v>345</v>
      </c>
      <c r="X158" s="39">
        <f>(W158/12*5*$D158*$G158*$H158*$K158*X$9)+(W158/12*4*$E158*$G158*$I158*$K158)+(W158/12*3*$F158*$G158*$I158*$K158)</f>
        <v>21029478.9396125</v>
      </c>
      <c r="Y158" s="39">
        <v>0</v>
      </c>
      <c r="Z158" s="39">
        <f>(Y158/12*5*$D158*$G158*$H158*$K158*Z$9)+(Y158/12*4*$E158*$G158*$I158*$K158)+(Y158/12*3*$F158*$G158*$I158*$K158)</f>
        <v>0</v>
      </c>
      <c r="AA158" s="39"/>
      <c r="AB158" s="39">
        <f>(AA158/12*5*$D158*$G158*$H158*$K158*AB$9)+(AA158/12*4*$E158*$G158*$I158*$K158)+(AA158/12*3*$F158*$G158*$I158*$K158)</f>
        <v>0</v>
      </c>
      <c r="AC158" s="39"/>
      <c r="AD158" s="39">
        <f>(AC158/12*5*$D158*$G158*$H158*$K158*AD$9)+(AC158/12*4*$E158*$G158*$I158*$K158)+(AC158/12*3*$F158*$G158*$I158*$K158)</f>
        <v>0</v>
      </c>
      <c r="AE158" s="39">
        <v>0</v>
      </c>
      <c r="AF158" s="39">
        <f>(AE158/12*5*$D158*$G158*$H158*$K158*AF$9)+(AE158/12*4*$E158*$G158*$I158*$K158)+(AE158/12*3*$F158*$G158*$I158*$K158)</f>
        <v>0</v>
      </c>
      <c r="AG158" s="39">
        <v>0</v>
      </c>
      <c r="AH158" s="39">
        <f>(AG158/12*5*$D158*$G158*$H158*$K158*AH$9)+(AG158/12*4*$E158*$G158*$I158*$K158)+(AG158/12*3*$F158*$G158*$I158*$K158)</f>
        <v>0</v>
      </c>
      <c r="AI158" s="39">
        <v>2</v>
      </c>
      <c r="AJ158" s="39">
        <f>(AI158/12*5*$D158*$G158*$H158*$K158*AJ$9)+(AI158/12*4*$E158*$G158*$I158*$K158)+(AI158/12*3*$F158*$G158*$I158*$K158)</f>
        <v>115951.21498333331</v>
      </c>
      <c r="AK158" s="39"/>
      <c r="AL158" s="39">
        <f>(AK158/12*5*$D158*$G158*$H158*$K158*AL$9)+(AK158/12*4*$E158*$G158*$I158*$K158)+(AK158/12*3*$F158*$G158*$I158*$K158)</f>
        <v>0</v>
      </c>
      <c r="AM158" s="56">
        <v>0</v>
      </c>
      <c r="AN158" s="39">
        <f>(AM158/12*5*$D158*$G158*$H158*$K158*AN$9)+(AM158/12*4*$E158*$G158*$I158*$K158)+(AM158/12*3*$F158*$G158*$I158*$K158)</f>
        <v>0</v>
      </c>
      <c r="AO158" s="43">
        <v>0</v>
      </c>
      <c r="AP158" s="39">
        <f>(AO158/12*5*$D158*$G158*$H158*$L158*AP$9)+(AO158/12*4*$E158*$G158*$I158*$L158)+(AO158/12*3*$F158*$G158*$I158*$L158)</f>
        <v>0</v>
      </c>
      <c r="AQ158" s="39"/>
      <c r="AR158" s="39">
        <f>(AQ158/12*5*$D158*$G158*$H158*$L158*AR$9)+(AQ158/12*4*$E158*$G158*$I158*$L158)+(AQ158/12*3*$F158*$G158*$I158*$L158)</f>
        <v>0</v>
      </c>
      <c r="AS158" s="39"/>
      <c r="AT158" s="39">
        <f>(AS158/12*5*$D158*$G158*$H158*$L158*AT$9)+(AS158/12*4*$E158*$G158*$I158*$L158)+(AS158/12*3*$F158*$G158*$I158*$L158)</f>
        <v>0</v>
      </c>
      <c r="AU158" s="39">
        <v>108</v>
      </c>
      <c r="AV158" s="39">
        <f>(AU158/12*5*$D158*$G158*$H158*$L158*AV$9)+(AU158/12*4*$E158*$G158*$I158*$L158)+(AU158/12*3*$F158*$G158*$I158*$L158)</f>
        <v>7794161.0699399989</v>
      </c>
      <c r="AW158" s="39"/>
      <c r="AX158" s="39">
        <f>(AW158/12*5*$D158*$G158*$H158*$K158*AX$9)+(AW158/12*4*$E158*$G158*$I158*$K158)+(AW158/12*3*$F158*$G158*$I158*$K158)</f>
        <v>0</v>
      </c>
      <c r="AY158" s="39"/>
      <c r="AZ158" s="39">
        <f>(AY158/12*5*$D158*$G158*$H158*$K158*AZ$9)+(AY158/12*4*$E158*$G158*$I158*$K158)+(AY158/12*3*$F158*$G158*$I158*$K158)</f>
        <v>0</v>
      </c>
      <c r="BA158" s="39"/>
      <c r="BB158" s="39">
        <f>(BA158/12*5*$D158*$G158*$H158*$L158*BB$9)+(BA158/12*4*$E158*$G158*$I158*$L158)+(BA158/12*3*$F158*$G158*$I158*$L158)</f>
        <v>0</v>
      </c>
      <c r="BC158" s="39"/>
      <c r="BD158" s="39">
        <f>(BC158/12*5*$D158*$G158*$H158*$K158*BD$9)+(BC158/12*4*$E158*$G158*$I158*$K158)+(BC158/12*3*$F158*$G158*$I158*$K158)</f>
        <v>0</v>
      </c>
      <c r="BE158" s="39"/>
      <c r="BF158" s="39">
        <f>(BE158/12*5*$D158*$G158*$H158*$K158*BF$9)+(BE158/12*4*$E158*$G158*$I158*$K158)+(BE158/12*3*$F158*$G158*$I158*$K158)</f>
        <v>0</v>
      </c>
      <c r="BG158" s="39"/>
      <c r="BH158" s="39">
        <f>(BG158/12*5*$D158*$G158*$H158*$K158*BH$9)+(BG158/12*4*$E158*$G158*$I158*$K158)+(BG158/12*3*$F158*$G158*$I158*$K158)</f>
        <v>0</v>
      </c>
      <c r="BI158" s="39"/>
      <c r="BJ158" s="39">
        <f>(BI158/12*5*$D158*$G158*$H158*$L158*BJ$9)+(BI158/12*4*$E158*$G158*$I158*$L158)+(BI158/12*3*$F158*$G158*$I158*$L158)</f>
        <v>0</v>
      </c>
      <c r="BK158" s="39">
        <v>6</v>
      </c>
      <c r="BL158" s="39">
        <f>(BK158/12*5*$D158*$G158*$H158*$K158*BL$9)+(BK158/12*4*$E158*$G158*$I158*$K158)+(BK158/12*3*$F158*$G158*$I158*$K158)</f>
        <v>365730.06851499999</v>
      </c>
      <c r="BM158" s="39"/>
      <c r="BN158" s="39">
        <f>(BM158/12*5*$D158*$G158*$H158*$K158*BN$9)+(BM158/12*4*$E158*$G158*$I158*$K158)+(BM158/12*3*$F158*$G158*$I158*$K158)</f>
        <v>0</v>
      </c>
      <c r="BO158" s="49"/>
      <c r="BP158" s="39">
        <f>(BO158/12*5*$D158*$G158*$H158*$L158*BP$9)+(BO158/12*4*$E158*$G158*$I158*$L158)+(BO158/12*3*$F158*$G158*$I158*$L158)</f>
        <v>0</v>
      </c>
      <c r="BQ158" s="39"/>
      <c r="BR158" s="39">
        <f>(BQ158/12*5*$D158*$G158*$H158*$L158*BR$9)+(BQ158/12*4*$E158*$G158*$I158*$L158)+(BQ158/12*3*$F158*$G158*$I158*$L158)</f>
        <v>0</v>
      </c>
      <c r="BS158" s="39"/>
      <c r="BT158" s="39">
        <f>(BS158/12*5*$D158*$G158*$H158*$K158*BT$9)+(BS158/12*4*$E158*$G158*$I158*$K158)+(BS158/12*3*$F158*$G158*$I158*$K158)</f>
        <v>0</v>
      </c>
      <c r="BU158" s="39"/>
      <c r="BV158" s="39">
        <f>(BU158/12*5*$D158*$G158*$H158*$K158*BV$9)+(BU158/12*4*$E158*$G158*$I158*$K158)+(BU158/12*3*$F158*$G158*$I158*$K158)</f>
        <v>0</v>
      </c>
      <c r="BW158" s="39"/>
      <c r="BX158" s="39">
        <f>(BW158/12*5*$D158*$G158*$H158*$L158*BX$9)+(BW158/12*4*$E158*$G158*$I158*$L158)+(BW158/12*3*$F158*$G158*$I158*$L158)</f>
        <v>0</v>
      </c>
      <c r="BY158" s="39"/>
      <c r="BZ158" s="39">
        <f>(BY158/12*5*$D158*$G158*$H158*$L158*BZ$9)+(BY158/12*4*$E158*$G158*$I158*$L158)+(BY158/12*3*$F158*$G158*$I158*$L158)</f>
        <v>0</v>
      </c>
      <c r="CA158" s="39"/>
      <c r="CB158" s="39">
        <f>(CA158/12*5*$D158*$G158*$H158*$K158*CB$9)+(CA158/12*4*$E158*$G158*$I158*$K158)+(CA158/12*3*$F158*$G158*$I158*$K158)</f>
        <v>0</v>
      </c>
      <c r="CC158" s="39"/>
      <c r="CD158" s="39">
        <f>(CC158/12*5*$D158*$G158*$H158*$L158*CD$9)+(CC158/12*4*$E158*$G158*$I158*$L158)+(CC158/12*3*$F158*$G158*$I158*$L158)</f>
        <v>0</v>
      </c>
      <c r="CE158" s="39"/>
      <c r="CF158" s="39">
        <f>(CE158/12*5*$D158*$G158*$H158*$K158*CF$9)+(CE158/12*4*$E158*$G158*$I158*$K158)+(CE158/12*3*$F158*$G158*$I158*$K158)</f>
        <v>0</v>
      </c>
      <c r="CG158" s="39"/>
      <c r="CH158" s="39">
        <f>(CG158/12*5*$D158*$G158*$H158*$K158*CH$9)+(CG158/12*4*$E158*$G158*$I158*$K158)+(CG158/12*3*$F158*$G158*$I158*$K158)</f>
        <v>0</v>
      </c>
      <c r="CI158" s="39"/>
      <c r="CJ158" s="39">
        <f>(CI158/12*5*$D158*$G158*$H158*$K158*CJ$9)+(CI158/12*4*$E158*$G158*$I158*$K158)+(CI158/12*3*$F158*$G158*$I158*$K158)</f>
        <v>0</v>
      </c>
      <c r="CK158" s="39"/>
      <c r="CL158" s="39">
        <f>(CK158/12*5*$D158*$G158*$H158*$K158*CL$9)+(CK158/12*4*$E158*$G158*$I158*$K158)+(CK158/12*3*$F158*$G158*$I158*$K158)</f>
        <v>0</v>
      </c>
      <c r="CM158" s="39"/>
      <c r="CN158" s="39">
        <f>(CM158/12*5*$D158*$G158*$H158*$L158*CN$9)+(CM158/12*4*$E158*$G158*$I158*$L158)+(CM158/12*3*$F158*$G158*$I158*$L158)</f>
        <v>0</v>
      </c>
      <c r="CO158" s="39"/>
      <c r="CP158" s="39">
        <f>(CO158/12*5*$D158*$G158*$H158*$L158*CP$9)+(CO158/12*4*$E158*$G158*$I158*$L158)+(CO158/12*3*$F158*$G158*$I158*$L158)</f>
        <v>0</v>
      </c>
      <c r="CQ158" s="44"/>
      <c r="CR158" s="39">
        <f>(CQ158/12*5*$D158*$G158*$H158*$K158*CR$9)+(CQ158/12*4*$E158*$G158*$I158*$K158)+(CQ158/12*3*$F158*$G158*$I158*$K158)</f>
        <v>0</v>
      </c>
      <c r="CS158" s="39"/>
      <c r="CT158" s="39">
        <f>(CS158/12*5*$D158*$G158*$H158*$L158*CT$9)+(CS158/12*4*$E158*$G158*$I158*$L158)+(CS158/12*3*$F158*$G158*$I158*$L158)</f>
        <v>0</v>
      </c>
      <c r="CU158" s="39"/>
      <c r="CV158" s="39">
        <f>(CU158/12*5*$D158*$G158*$H158*$L158*CV$9)+(CU158/12*4*$E158*$G158*$I158*$L158)+(CU158/12*3*$F158*$G158*$I158*$L158)</f>
        <v>0</v>
      </c>
      <c r="CW158" s="39"/>
      <c r="CX158" s="39">
        <f>(CW158/12*5*$D158*$G158*$H158*$L158*CX$9)+(CW158/12*4*$E158*$G158*$I158*$L158)+(CW158/12*3*$F158*$G158*$I158*$L158)</f>
        <v>0</v>
      </c>
      <c r="CY158" s="39"/>
      <c r="CZ158" s="39">
        <f>(CY158/12*5*$D158*$G158*$H158*$L158*CZ$9)+(CY158/12*4*$E158*$G158*$I158*$L158)+(CY158/12*3*$F158*$G158*$I158*$L158)</f>
        <v>0</v>
      </c>
      <c r="DA158" s="39"/>
      <c r="DB158" s="39">
        <f>(DA158/12*5*$D158*$G158*$H158*$L158*DB$9)+(DA158/12*4*$E158*$G158*$I158*$L158)+(DA158/12*3*$F158*$G158*$I158*$L158)</f>
        <v>0</v>
      </c>
      <c r="DC158" s="39">
        <v>0</v>
      </c>
      <c r="DD158" s="39">
        <f>(DC158/12*5*$D158*$G158*$H158*$K158*DD$9)+(DC158/12*4*$E158*$G158*$I158*$K158)+(DC158/12*3*$F158*$G158*$I158*$K158)</f>
        <v>0</v>
      </c>
      <c r="DE158" s="39"/>
      <c r="DF158" s="39">
        <f>(DE158/12*5*$D158*$G158*$H158*$K158*DF$9)+(DE158/12*4*$E158*$G158*$I158*$K158)+(DE158/12*3*$F158*$G158*$I158*$K158)</f>
        <v>0</v>
      </c>
      <c r="DG158" s="39"/>
      <c r="DH158" s="39">
        <f>(DG158/12*5*$D158*$G158*$H158*$L158*DH$9)+(DG158/12*4*$E158*$G158*$I158*$L158)+(DG158/12*3*$F158*$G158*$I158*$L158)</f>
        <v>0</v>
      </c>
      <c r="DI158" s="39"/>
      <c r="DJ158" s="39">
        <f>(DI158/12*5*$D158*$G158*$H158*$L158*DJ$9)+(DI158/12*4*$E158*$G158*$I158*$L158)+(DI158/12*3*$F158*$G158*$I158*$L158)</f>
        <v>0</v>
      </c>
      <c r="DK158" s="39"/>
      <c r="DL158" s="39">
        <f>(DK158/12*5*$D158*$G158*$H158*$M158*DL$9)+(DK158/12*4*$E158*$G158*$I158*$M158)+(DK158/12*3*$F158*$G158*$I158*$M158)</f>
        <v>0</v>
      </c>
      <c r="DM158" s="39"/>
      <c r="DN158" s="39">
        <f t="shared" ref="DN158" si="1176">(DM158/12*5*$D158*$G158*$H158*$N158*DN$9)+(DM158/12*4*$E158*$G158*$I158*$N158)+(DM158/12*3*$F158*$G158*$I158*$N158)</f>
        <v>0</v>
      </c>
      <c r="DO158" s="39"/>
      <c r="DP158" s="39">
        <f t="shared" si="1061"/>
        <v>0</v>
      </c>
      <c r="DQ158" s="39">
        <f t="shared" si="1070"/>
        <v>462</v>
      </c>
      <c r="DR158" s="39">
        <f t="shared" si="1071"/>
        <v>29365843.399625834</v>
      </c>
    </row>
    <row r="159" spans="1:122" ht="48.75" customHeight="1" x14ac:dyDescent="0.25">
      <c r="A159" s="46"/>
      <c r="B159" s="47">
        <v>129</v>
      </c>
      <c r="C159" s="33" t="s">
        <v>290</v>
      </c>
      <c r="D159" s="34">
        <f t="shared" si="1065"/>
        <v>19063</v>
      </c>
      <c r="E159" s="35">
        <v>18530</v>
      </c>
      <c r="F159" s="35">
        <v>18715</v>
      </c>
      <c r="G159" s="48">
        <v>3.12</v>
      </c>
      <c r="H159" s="37">
        <v>1</v>
      </c>
      <c r="I159" s="37">
        <v>1</v>
      </c>
      <c r="J159" s="38"/>
      <c r="K159" s="34">
        <v>1.4</v>
      </c>
      <c r="L159" s="34">
        <v>1.68</v>
      </c>
      <c r="M159" s="34">
        <v>2.23</v>
      </c>
      <c r="N159" s="34">
        <v>2.57</v>
      </c>
      <c r="O159" s="39">
        <v>0</v>
      </c>
      <c r="P159" s="39">
        <f t="shared" ref="P159:P171" si="1177">(O159/12*5*$D159*$G159*$H159*$K159*P$9)+(O159/12*4*$E159*$G159*$I159*$K159*P$10)+(O159/12*3*$F159*$G159*$I159*$K159*P$10)</f>
        <v>0</v>
      </c>
      <c r="Q159" s="39">
        <v>0</v>
      </c>
      <c r="R159" s="39">
        <f t="shared" ref="R159:R171" si="1178">(Q159/12*5*$D159*$G159*$H159*$K159*R$9)+(Q159/12*4*$E159*$G159*$I159*$K159*R$10)+(Q159/12*3*$F159*$G159*$I159*$K159*R$10)</f>
        <v>0</v>
      </c>
      <c r="S159" s="39">
        <v>0</v>
      </c>
      <c r="T159" s="39">
        <f t="shared" ref="T159:T171" si="1179">(S159/12*5*$D159*$G159*$H159*$K159*T$9)+(S159/12*4*$E159*$G159*$I159*$K159*T$10)+(S159/12*3*$F159*$G159*$I159*$K159*T$10)</f>
        <v>0</v>
      </c>
      <c r="U159" s="39"/>
      <c r="V159" s="39">
        <f t="shared" ref="V159:V171" si="1180">(U159/12*5*$D159*$G159*$H159*$K159*V$9)+(U159/12*4*$E159*$G159*$I159*$K159*V$10)+(U159/12*3*$F159*$G159*$I159*$K159*V$10)</f>
        <v>0</v>
      </c>
      <c r="W159" s="39">
        <v>12</v>
      </c>
      <c r="X159" s="39">
        <f t="shared" ref="X159:X171" si="1181">(W159/12*5*$D159*$G159*$H159*$K159*X$9)+(W159/12*4*$E159*$G159*$I159*$K159*X$10)+(W159/12*3*$F159*$G159*$I159*$K159*X$10)</f>
        <v>1053474.2618400001</v>
      </c>
      <c r="Y159" s="39">
        <v>0</v>
      </c>
      <c r="Z159" s="39">
        <f t="shared" ref="Z159:Z171" si="1182">(Y159/12*5*$D159*$G159*$H159*$K159*Z$9)+(Y159/12*4*$E159*$G159*$I159*$K159*Z$10)+(Y159/12*3*$F159*$G159*$I159*$K159*Z$10)</f>
        <v>0</v>
      </c>
      <c r="AA159" s="39">
        <v>0</v>
      </c>
      <c r="AB159" s="39">
        <f t="shared" ref="AB159:AB171" si="1183">(AA159/12*5*$D159*$G159*$H159*$K159*AB$9)+(AA159/12*4*$E159*$G159*$I159*$K159*AB$10)+(AA159/12*3*$F159*$G159*$I159*$K159*AB$10)</f>
        <v>0</v>
      </c>
      <c r="AC159" s="39">
        <v>0</v>
      </c>
      <c r="AD159" s="39">
        <f t="shared" ref="AD159:AD171" si="1184">(AC159/12*5*$D159*$G159*$H159*$K159*AD$9)+(AC159/12*4*$E159*$G159*$I159*$K159*AD$10)+(AC159/12*3*$F159*$G159*$I159*$K159*AD$10)</f>
        <v>0</v>
      </c>
      <c r="AE159" s="39">
        <v>0</v>
      </c>
      <c r="AF159" s="39">
        <f t="shared" ref="AF159:AF171" si="1185">(AE159/12*5*$D159*$G159*$H159*$K159*AF$9)+(AE159/12*4*$E159*$G159*$I159*$K159*AF$10)+(AE159/12*3*$F159*$G159*$I159*$K159*AF$10)</f>
        <v>0</v>
      </c>
      <c r="AG159" s="39">
        <v>0</v>
      </c>
      <c r="AH159" s="39">
        <f t="shared" ref="AH159:AH171" si="1186">(AG159/12*5*$D159*$G159*$H159*$K159*AH$9)+(AG159/12*4*$E159*$G159*$I159*$K159*AH$10)+(AG159/12*3*$F159*$G159*$I159*$K159*AH$10)</f>
        <v>0</v>
      </c>
      <c r="AI159" s="39"/>
      <c r="AJ159" s="39">
        <f t="shared" ref="AJ159:AJ171" si="1187">(AI159/12*5*$D159*$G159*$H159*$K159*AJ$9)+(AI159/12*4*$E159*$G159*$I159*$K159*AJ$10)+(AI159/12*3*$F159*$G159*$I159*$K159*AJ$10)</f>
        <v>0</v>
      </c>
      <c r="AK159" s="39"/>
      <c r="AL159" s="39">
        <f t="shared" ref="AL159:AL171" si="1188">(AK159/12*5*$D159*$G159*$H159*$K159*AL$9)+(AK159/12*4*$E159*$G159*$I159*$K159*AL$10)+(AK159/12*3*$F159*$G159*$I159*$K159*AL$10)</f>
        <v>0</v>
      </c>
      <c r="AM159" s="56">
        <v>0</v>
      </c>
      <c r="AN159" s="39">
        <f t="shared" ref="AN159:AN171" si="1189">(AM159/12*5*$D159*$G159*$H159*$K159*AN$9)+(AM159/12*4*$E159*$G159*$I159*$K159*AN$10)+(AM159/12*3*$F159*$G159*$I159*$K159*AN$10)</f>
        <v>0</v>
      </c>
      <c r="AO159" s="43">
        <v>0</v>
      </c>
      <c r="AP159" s="39">
        <f t="shared" ref="AP159:AP171" si="1190">(AO159/12*5*$D159*$G159*$H159*$L159*AP$9)+(AO159/12*4*$E159*$G159*$I159*$L159*AP$10)+(AO159/12*3*$F159*$G159*$I159*$L159*AP$10)</f>
        <v>0</v>
      </c>
      <c r="AQ159" s="39">
        <v>0</v>
      </c>
      <c r="AR159" s="39">
        <f t="shared" ref="AR159:AR171" si="1191">(AQ159/12*5*$D159*$G159*$H159*$L159*AR$9)+(AQ159/12*4*$E159*$G159*$I159*$L159*AR$10)+(AQ159/12*3*$F159*$G159*$I159*$L159*AR$10)</f>
        <v>0</v>
      </c>
      <c r="AS159" s="39"/>
      <c r="AT159" s="39">
        <f t="shared" ref="AT159:AT171" si="1192">(AS159/12*5*$D159*$G159*$H159*$L159*AT$9)+(AS159/12*4*$E159*$G159*$I159*$L159*AT$10)+(AS159/12*3*$F159*$G159*$I159*$L159*AT$11)</f>
        <v>0</v>
      </c>
      <c r="AU159" s="39">
        <v>3</v>
      </c>
      <c r="AV159" s="39">
        <f t="shared" ref="AV159:AV171" si="1193">(AU159/12*5*$D159*$G159*$H159*$L159*AV$9)+(AU159/12*4*$E159*$G159*$I159*$L159*AV$10)+(AU159/12*3*$F159*$G159*$I159*$L159*AV$10)</f>
        <v>312045.45371999999</v>
      </c>
      <c r="AW159" s="39"/>
      <c r="AX159" s="39">
        <f t="shared" ref="AX159:AX171" si="1194">(AW159/12*5*$D159*$G159*$H159*$K159*AX$9)+(AW159/12*4*$E159*$G159*$I159*$K159*AX$10)+(AW159/12*3*$F159*$G159*$I159*$K159*AX$10)</f>
        <v>0</v>
      </c>
      <c r="AY159" s="39"/>
      <c r="AZ159" s="39">
        <f t="shared" ref="AZ159:AZ171" si="1195">(AY159/12*5*$D159*$G159*$H159*$K159*AZ$9)+(AY159/12*4*$E159*$G159*$I159*$K159*AZ$10)+(AY159/12*3*$F159*$G159*$I159*$K159*AZ$10)</f>
        <v>0</v>
      </c>
      <c r="BA159" s="39"/>
      <c r="BB159" s="39">
        <f t="shared" ref="BB159:BB171" si="1196">(BA159/12*5*$D159*$G159*$H159*$L159*BB$9)+(BA159/12*4*$E159*$G159*$I159*$L159*BB$10)+(BA159/12*3*$F159*$G159*$I159*$L159*BB$10)</f>
        <v>0</v>
      </c>
      <c r="BC159" s="39">
        <v>0</v>
      </c>
      <c r="BD159" s="39">
        <f t="shared" ref="BD159:BD171" si="1197">(BC159/12*5*$D159*$G159*$H159*$K159*BD$9)+(BC159/12*4*$E159*$G159*$I159*$K159*BD$10)+(BC159/12*3*$F159*$G159*$I159*$K159*BD$10)</f>
        <v>0</v>
      </c>
      <c r="BE159" s="39">
        <v>0</v>
      </c>
      <c r="BF159" s="39">
        <f t="shared" ref="BF159:BF171" si="1198">(BE159/12*5*$D159*$G159*$H159*$K159*BF$9)+(BE159/12*4*$E159*$G159*$I159*$K159*BF$10)+(BE159/12*3*$F159*$G159*$I159*$K159*BF$10)</f>
        <v>0</v>
      </c>
      <c r="BG159" s="39">
        <v>0</v>
      </c>
      <c r="BH159" s="39">
        <f t="shared" ref="BH159:BH171" si="1199">(BG159/12*5*$D159*$G159*$H159*$K159*BH$9)+(BG159/12*4*$E159*$G159*$I159*$K159*BH$10)+(BG159/12*3*$F159*$G159*$I159*$K159*BH$10)</f>
        <v>0</v>
      </c>
      <c r="BI159" s="39">
        <v>0</v>
      </c>
      <c r="BJ159" s="39">
        <f t="shared" ref="BJ159:BJ171" si="1200">(BI159/12*5*$D159*$G159*$H159*$L159*BJ$9)+(BI159/12*4*$E159*$G159*$I159*$L159*BJ$10)+(BI159/12*3*$F159*$G159*$I159*$L159*BJ$10)</f>
        <v>0</v>
      </c>
      <c r="BK159" s="39">
        <v>0</v>
      </c>
      <c r="BL159" s="39">
        <f t="shared" ref="BL159:BL171" si="1201">(BK159/12*5*$D159*$G159*$H159*$K159*BL$9)+(BK159/12*4*$E159*$G159*$I159*$K159*BL$10)+(BK159/12*3*$F159*$G159*$I159*$K159*BL$10)</f>
        <v>0</v>
      </c>
      <c r="BM159" s="39"/>
      <c r="BN159" s="39">
        <f t="shared" ref="BN159:BN160" si="1202">(BM159/12*5*$D159*$G159*$H159*$K159*BN$9)+(BM159/12*4*$E159*$G159*$I159*$K159*BN$10)+(BM159/12*3*$F159*$G159*$I159*$K159*BN$10)</f>
        <v>0</v>
      </c>
      <c r="BO159" s="49">
        <v>0</v>
      </c>
      <c r="BP159" s="39">
        <f t="shared" ref="BP159:BP171" si="1203">(BO159/12*5*$D159*$G159*$H159*$L159*BP$9)+(BO159/12*4*$E159*$G159*$I159*$L159*BP$10)+(BO159/12*3*$F159*$G159*$I159*$L159*BP$10)</f>
        <v>0</v>
      </c>
      <c r="BQ159" s="39">
        <v>0</v>
      </c>
      <c r="BR159" s="39">
        <f t="shared" ref="BR159:BR171" si="1204">(BQ159/12*5*$D159*$G159*$H159*$L159*BR$9)+(BQ159/12*4*$E159*$G159*$I159*$L159*BR$10)+(BQ159/12*3*$F159*$G159*$I159*$L159*BR$10)</f>
        <v>0</v>
      </c>
      <c r="BS159" s="39">
        <v>0</v>
      </c>
      <c r="BT159" s="39">
        <f t="shared" ref="BT159:BT171" si="1205">(BS159/12*5*$D159*$G159*$H159*$K159*BT$9)+(BS159/12*4*$E159*$G159*$I159*$K159*BT$10)+(BS159/12*3*$F159*$G159*$I159*$K159*BT$10)</f>
        <v>0</v>
      </c>
      <c r="BU159" s="39">
        <v>0</v>
      </c>
      <c r="BV159" s="39">
        <f t="shared" ref="BV159:BV171" si="1206">(BU159/12*5*$D159*$G159*$H159*$K159*BV$9)+(BU159/12*4*$E159*$G159*$I159*$K159*BV$10)+(BU159/12*3*$F159*$G159*$I159*$K159*BV$10)</f>
        <v>0</v>
      </c>
      <c r="BW159" s="39">
        <v>0</v>
      </c>
      <c r="BX159" s="39">
        <f t="shared" ref="BX159:BX171" si="1207">(BW159/12*5*$D159*$G159*$H159*$L159*BX$9)+(BW159/12*4*$E159*$G159*$I159*$L159*BX$10)+(BW159/12*3*$F159*$G159*$I159*$L159*BX$10)</f>
        <v>0</v>
      </c>
      <c r="BY159" s="39"/>
      <c r="BZ159" s="39">
        <f t="shared" ref="BZ159:BZ171" si="1208">(BY159/12*5*$D159*$G159*$H159*$L159*BZ$9)+(BY159/12*4*$E159*$G159*$I159*$L159*BZ$10)+(BY159/12*3*$F159*$G159*$I159*$L159*BZ$10)</f>
        <v>0</v>
      </c>
      <c r="CA159" s="39">
        <v>0</v>
      </c>
      <c r="CB159" s="39">
        <f t="shared" ref="CB159:CB171" si="1209">(CA159/12*5*$D159*$G159*$H159*$K159*CB$9)+(CA159/12*4*$E159*$G159*$I159*$K159*CB$10)+(CA159/12*3*$F159*$G159*$I159*$K159*CB$10)</f>
        <v>0</v>
      </c>
      <c r="CC159" s="39">
        <v>0</v>
      </c>
      <c r="CD159" s="39">
        <f t="shared" ref="CD159:CD171" si="1210">(CC159/12*5*$D159*$G159*$H159*$L159*CD$9)+(CC159/12*4*$E159*$G159*$I159*$L159*CD$10)+(CC159/12*3*$F159*$G159*$I159*$L159*CD$10)</f>
        <v>0</v>
      </c>
      <c r="CE159" s="39"/>
      <c r="CF159" s="39">
        <f t="shared" ref="CF159:CF171" si="1211">(CE159/12*5*$D159*$G159*$H159*$K159*CF$9)+(CE159/12*4*$E159*$G159*$I159*$K159*CF$10)+(CE159/12*3*$F159*$G159*$I159*$K159*CF$10)</f>
        <v>0</v>
      </c>
      <c r="CG159" s="39"/>
      <c r="CH159" s="39">
        <f t="shared" ref="CH159:CH171" si="1212">(CG159/12*5*$D159*$G159*$H159*$K159*CH$9)+(CG159/12*4*$E159*$G159*$I159*$K159*CH$10)+(CG159/12*3*$F159*$G159*$I159*$K159*CH$10)</f>
        <v>0</v>
      </c>
      <c r="CI159" s="39"/>
      <c r="CJ159" s="39">
        <f t="shared" ref="CJ159:CJ171" si="1213">(CI159/12*5*$D159*$G159*$H159*$K159*CJ$9)+(CI159/12*4*$E159*$G159*$I159*$K159*CJ$10)+(CI159/12*3*$F159*$G159*$I159*$K159*CJ$10)</f>
        <v>0</v>
      </c>
      <c r="CK159" s="39"/>
      <c r="CL159" s="39">
        <f t="shared" ref="CL159:CL171" si="1214">(CK159/12*5*$D159*$G159*$H159*$K159*CL$9)+(CK159/12*4*$E159*$G159*$I159*$K159*CL$10)+(CK159/12*3*$F159*$G159*$I159*$K159*CL$10)</f>
        <v>0</v>
      </c>
      <c r="CM159" s="39"/>
      <c r="CN159" s="39">
        <f t="shared" ref="CN159:CN171" si="1215">(CM159/12*5*$D159*$G159*$H159*$L159*CN$9)+(CM159/12*4*$E159*$G159*$I159*$L159*CN$10)+(CM159/12*3*$F159*$G159*$I159*$L159*CN$10)</f>
        <v>0</v>
      </c>
      <c r="CO159" s="39"/>
      <c r="CP159" s="39">
        <f t="shared" ref="CP159:CP171" si="1216">(CO159/12*5*$D159*$G159*$H159*$L159*CP$9)+(CO159/12*4*$E159*$G159*$I159*$L159*CP$10)+(CO159/12*3*$F159*$G159*$I159*$L159*CP$10)</f>
        <v>0</v>
      </c>
      <c r="CQ159" s="44"/>
      <c r="CR159" s="39">
        <f t="shared" ref="CR159:CR171" si="1217">(CQ159/12*5*$D159*$G159*$H159*$K159*CR$9)+(CQ159/12*4*$E159*$G159*$I159*$K159*CR$10)+(CQ159/12*3*$F159*$G159*$I159*$K159*CR$10)</f>
        <v>0</v>
      </c>
      <c r="CS159" s="39"/>
      <c r="CT159" s="39">
        <f t="shared" ref="CT159:CT171" si="1218">(CS159/12*5*$D159*$G159*$H159*$L159*CT$9)+(CS159/12*4*$E159*$G159*$I159*$L159*CT$10)+(CS159/12*3*$F159*$G159*$I159*$L159*CT$10)</f>
        <v>0</v>
      </c>
      <c r="CU159" s="39"/>
      <c r="CV159" s="39">
        <f t="shared" ref="CV159:CV171" si="1219">(CU159/12*5*$D159*$G159*$H159*$L159*CV$9)+(CU159/12*4*$E159*$G159*$I159*$L159*CV$10)+(CU159/12*3*$F159*$G159*$I159*$L159*CV$10)</f>
        <v>0</v>
      </c>
      <c r="CW159" s="39"/>
      <c r="CX159" s="39">
        <f t="shared" ref="CX159:CX171" si="1220">(CW159/12*5*$D159*$G159*$H159*$L159*CX$9)+(CW159/12*4*$E159*$G159*$I159*$L159*CX$10)+(CW159/12*3*$F159*$G159*$I159*$L159*CX$10)</f>
        <v>0</v>
      </c>
      <c r="CY159" s="39"/>
      <c r="CZ159" s="39">
        <f t="shared" ref="CZ159:CZ171" si="1221">(CY159/12*5*$D159*$G159*$H159*$L159*CZ$9)+(CY159/12*4*$E159*$G159*$I159*$L159*CZ$10)+(CY159/12*3*$F159*$G159*$I159*$L159*CZ$10)</f>
        <v>0</v>
      </c>
      <c r="DA159" s="39"/>
      <c r="DB159" s="39">
        <f t="shared" ref="DB159:DB171" si="1222">(DA159/12*5*$D159*$G159*$H159*$L159*DB$9)+(DA159/12*4*$E159*$G159*$I159*$L159*DB$10)+(DA159/12*3*$F159*$G159*$I159*$L159*DB$10)</f>
        <v>0</v>
      </c>
      <c r="DC159" s="39">
        <v>0</v>
      </c>
      <c r="DD159" s="39">
        <f t="shared" ref="DD159:DD171" si="1223">(DC159/12*5*$D159*$G159*$H159*$K159*DD$9)+(DC159/12*4*$E159*$G159*$I159*$K159*DD$10)+(DC159/12*3*$F159*$G159*$I159*$K159*DD$10)</f>
        <v>0</v>
      </c>
      <c r="DE159" s="39"/>
      <c r="DF159" s="39">
        <f t="shared" ref="DF159:DF171" si="1224">(DE159/12*5*$D159*$G159*$H159*$K159*DF$9)+(DE159/12*4*$E159*$G159*$I159*$K159*DF$10)+(DE159/12*3*$F159*$G159*$I159*$K159*DF$10)</f>
        <v>0</v>
      </c>
      <c r="DG159" s="39"/>
      <c r="DH159" s="39">
        <f t="shared" ref="DH159:DH171" si="1225">(DG159/12*5*$D159*$G159*$H159*$L159*DH$9)+(DG159/12*4*$E159*$G159*$I159*$L159*DH$10)+(DG159/12*3*$F159*$G159*$I159*$L159*DH$10)</f>
        <v>0</v>
      </c>
      <c r="DI159" s="39"/>
      <c r="DJ159" s="39">
        <f t="shared" ref="DJ159:DJ171" si="1226">(DI159/12*5*$D159*$G159*$H159*$L159*DJ$9)+(DI159/12*4*$E159*$G159*$I159*$L159*DJ$10)+(DI159/12*3*$F159*$G159*$I159*$L159*DJ$10)</f>
        <v>0</v>
      </c>
      <c r="DK159" s="39"/>
      <c r="DL159" s="39">
        <f t="shared" ref="DL159:DL171" si="1227">(DK159/12*5*$D159*$G159*$H159*$M159*DL$9)+(DK159/12*4*$E159*$G159*$I159*$M159*DL$10)+(DK159/12*3*$F159*$G159*$I159*$M159*DL$10)</f>
        <v>0</v>
      </c>
      <c r="DM159" s="39"/>
      <c r="DN159" s="39">
        <f t="shared" si="1123"/>
        <v>0</v>
      </c>
      <c r="DO159" s="39"/>
      <c r="DP159" s="39">
        <f t="shared" si="1061"/>
        <v>0</v>
      </c>
      <c r="DQ159" s="39">
        <f t="shared" si="1070"/>
        <v>15</v>
      </c>
      <c r="DR159" s="39">
        <f t="shared" si="1071"/>
        <v>1365519.7155599999</v>
      </c>
    </row>
    <row r="160" spans="1:122" ht="45" customHeight="1" x14ac:dyDescent="0.25">
      <c r="A160" s="46"/>
      <c r="B160" s="47">
        <v>130</v>
      </c>
      <c r="C160" s="33" t="s">
        <v>291</v>
      </c>
      <c r="D160" s="34">
        <f t="shared" si="1065"/>
        <v>19063</v>
      </c>
      <c r="E160" s="35">
        <v>18530</v>
      </c>
      <c r="F160" s="35">
        <v>18715</v>
      </c>
      <c r="G160" s="48">
        <v>1.96</v>
      </c>
      <c r="H160" s="37">
        <v>1</v>
      </c>
      <c r="I160" s="37">
        <v>1</v>
      </c>
      <c r="J160" s="38"/>
      <c r="K160" s="34">
        <v>1.4</v>
      </c>
      <c r="L160" s="34">
        <v>1.68</v>
      </c>
      <c r="M160" s="34">
        <v>2.23</v>
      </c>
      <c r="N160" s="34">
        <v>2.57</v>
      </c>
      <c r="O160" s="39"/>
      <c r="P160" s="39">
        <f t="shared" si="1177"/>
        <v>0</v>
      </c>
      <c r="Q160" s="39">
        <v>3</v>
      </c>
      <c r="R160" s="39">
        <f t="shared" si="1178"/>
        <v>164337.91990000001</v>
      </c>
      <c r="S160" s="45"/>
      <c r="T160" s="39">
        <f t="shared" si="1179"/>
        <v>0</v>
      </c>
      <c r="U160" s="39"/>
      <c r="V160" s="39">
        <f t="shared" si="1180"/>
        <v>0</v>
      </c>
      <c r="W160" s="39">
        <v>0</v>
      </c>
      <c r="X160" s="39">
        <f t="shared" si="1181"/>
        <v>0</v>
      </c>
      <c r="Y160" s="39"/>
      <c r="Z160" s="39">
        <f t="shared" si="1182"/>
        <v>0</v>
      </c>
      <c r="AA160" s="45"/>
      <c r="AB160" s="39">
        <f t="shared" si="1183"/>
        <v>0</v>
      </c>
      <c r="AC160" s="45"/>
      <c r="AD160" s="39">
        <f t="shared" si="1184"/>
        <v>0</v>
      </c>
      <c r="AE160" s="39">
        <v>0</v>
      </c>
      <c r="AF160" s="39">
        <f t="shared" si="1185"/>
        <v>0</v>
      </c>
      <c r="AG160" s="39">
        <v>0</v>
      </c>
      <c r="AH160" s="39">
        <f t="shared" si="1186"/>
        <v>0</v>
      </c>
      <c r="AI160" s="45"/>
      <c r="AJ160" s="39">
        <f t="shared" si="1187"/>
        <v>0</v>
      </c>
      <c r="AK160" s="45"/>
      <c r="AL160" s="39">
        <f t="shared" si="1188"/>
        <v>0</v>
      </c>
      <c r="AM160" s="56">
        <v>0</v>
      </c>
      <c r="AN160" s="39">
        <f t="shared" si="1189"/>
        <v>0</v>
      </c>
      <c r="AO160" s="43">
        <v>0</v>
      </c>
      <c r="AP160" s="39">
        <f t="shared" si="1190"/>
        <v>0</v>
      </c>
      <c r="AQ160" s="45"/>
      <c r="AR160" s="39">
        <f t="shared" si="1191"/>
        <v>0</v>
      </c>
      <c r="AS160" s="39">
        <v>5</v>
      </c>
      <c r="AT160" s="39">
        <f t="shared" si="1192"/>
        <v>316592.37511999998</v>
      </c>
      <c r="AU160" s="39">
        <v>2</v>
      </c>
      <c r="AV160" s="39">
        <f t="shared" si="1193"/>
        <v>130685.70283999998</v>
      </c>
      <c r="AW160" s="39"/>
      <c r="AX160" s="39">
        <f t="shared" si="1194"/>
        <v>0</v>
      </c>
      <c r="AY160" s="39"/>
      <c r="AZ160" s="39">
        <f t="shared" si="1195"/>
        <v>0</v>
      </c>
      <c r="BA160" s="45"/>
      <c r="BB160" s="39">
        <f t="shared" si="1196"/>
        <v>0</v>
      </c>
      <c r="BC160" s="45"/>
      <c r="BD160" s="39">
        <f t="shared" si="1197"/>
        <v>0</v>
      </c>
      <c r="BE160" s="45"/>
      <c r="BF160" s="39">
        <f t="shared" si="1198"/>
        <v>0</v>
      </c>
      <c r="BG160" s="45"/>
      <c r="BH160" s="39">
        <f t="shared" si="1199"/>
        <v>0</v>
      </c>
      <c r="BI160" s="45"/>
      <c r="BJ160" s="39">
        <f t="shared" si="1200"/>
        <v>0</v>
      </c>
      <c r="BK160" s="39">
        <v>4</v>
      </c>
      <c r="BL160" s="39">
        <f t="shared" si="1201"/>
        <v>220599.31123999998</v>
      </c>
      <c r="BM160" s="39"/>
      <c r="BN160" s="39">
        <f t="shared" si="1202"/>
        <v>0</v>
      </c>
      <c r="BO160" s="58"/>
      <c r="BP160" s="39">
        <f t="shared" si="1203"/>
        <v>0</v>
      </c>
      <c r="BQ160" s="45"/>
      <c r="BR160" s="39">
        <f t="shared" si="1204"/>
        <v>0</v>
      </c>
      <c r="BS160" s="45"/>
      <c r="BT160" s="39">
        <f t="shared" si="1205"/>
        <v>0</v>
      </c>
      <c r="BU160" s="45"/>
      <c r="BV160" s="39">
        <f t="shared" si="1206"/>
        <v>0</v>
      </c>
      <c r="BW160" s="45"/>
      <c r="BX160" s="39">
        <f t="shared" si="1207"/>
        <v>0</v>
      </c>
      <c r="BY160" s="39"/>
      <c r="BZ160" s="39">
        <f t="shared" si="1208"/>
        <v>0</v>
      </c>
      <c r="CA160" s="45"/>
      <c r="CB160" s="39">
        <f t="shared" si="1209"/>
        <v>0</v>
      </c>
      <c r="CC160" s="45"/>
      <c r="CD160" s="39">
        <f t="shared" si="1210"/>
        <v>0</v>
      </c>
      <c r="CE160" s="45"/>
      <c r="CF160" s="39">
        <f t="shared" si="1211"/>
        <v>0</v>
      </c>
      <c r="CG160" s="45"/>
      <c r="CH160" s="39">
        <f t="shared" si="1212"/>
        <v>0</v>
      </c>
      <c r="CI160" s="45"/>
      <c r="CJ160" s="39">
        <f t="shared" si="1213"/>
        <v>0</v>
      </c>
      <c r="CK160" s="45"/>
      <c r="CL160" s="39">
        <f t="shared" si="1214"/>
        <v>0</v>
      </c>
      <c r="CM160" s="45">
        <v>4</v>
      </c>
      <c r="CN160" s="39">
        <f t="shared" si="1215"/>
        <v>251076.92747199995</v>
      </c>
      <c r="CO160" s="45"/>
      <c r="CP160" s="39">
        <f t="shared" si="1216"/>
        <v>0</v>
      </c>
      <c r="CQ160" s="59"/>
      <c r="CR160" s="39">
        <f t="shared" si="1217"/>
        <v>0</v>
      </c>
      <c r="CS160" s="45"/>
      <c r="CT160" s="39">
        <f t="shared" si="1218"/>
        <v>0</v>
      </c>
      <c r="CU160" s="45"/>
      <c r="CV160" s="39">
        <f t="shared" si="1219"/>
        <v>0</v>
      </c>
      <c r="CW160" s="45">
        <v>1</v>
      </c>
      <c r="CX160" s="39">
        <f t="shared" si="1220"/>
        <v>70659.195011999996</v>
      </c>
      <c r="CY160" s="45"/>
      <c r="CZ160" s="39">
        <f t="shared" si="1221"/>
        <v>0</v>
      </c>
      <c r="DA160" s="39"/>
      <c r="DB160" s="39">
        <f t="shared" si="1222"/>
        <v>0</v>
      </c>
      <c r="DC160" s="45">
        <v>9</v>
      </c>
      <c r="DD160" s="39">
        <f t="shared" si="1223"/>
        <v>524595.31319999986</v>
      </c>
      <c r="DE160" s="45"/>
      <c r="DF160" s="39">
        <f t="shared" si="1224"/>
        <v>0</v>
      </c>
      <c r="DG160" s="45"/>
      <c r="DH160" s="39">
        <f t="shared" si="1225"/>
        <v>0</v>
      </c>
      <c r="DI160" s="45"/>
      <c r="DJ160" s="39">
        <f t="shared" si="1226"/>
        <v>0</v>
      </c>
      <c r="DK160" s="45"/>
      <c r="DL160" s="39">
        <f t="shared" si="1227"/>
        <v>0</v>
      </c>
      <c r="DM160" s="45"/>
      <c r="DN160" s="39">
        <f t="shared" si="1123"/>
        <v>0</v>
      </c>
      <c r="DO160" s="39"/>
      <c r="DP160" s="39">
        <f t="shared" si="1061"/>
        <v>0</v>
      </c>
      <c r="DQ160" s="39">
        <f t="shared" si="1070"/>
        <v>28</v>
      </c>
      <c r="DR160" s="39">
        <f t="shared" si="1071"/>
        <v>1678546.7447839999</v>
      </c>
    </row>
    <row r="161" spans="1:122" ht="45" customHeight="1" x14ac:dyDescent="0.25">
      <c r="A161" s="46"/>
      <c r="B161" s="47">
        <v>131</v>
      </c>
      <c r="C161" s="33" t="s">
        <v>292</v>
      </c>
      <c r="D161" s="34">
        <f t="shared" si="1065"/>
        <v>19063</v>
      </c>
      <c r="E161" s="35">
        <v>18530</v>
      </c>
      <c r="F161" s="35">
        <v>18715</v>
      </c>
      <c r="G161" s="48">
        <v>2.17</v>
      </c>
      <c r="H161" s="37">
        <v>1</v>
      </c>
      <c r="I161" s="37">
        <v>1</v>
      </c>
      <c r="J161" s="38"/>
      <c r="K161" s="34">
        <v>1.4</v>
      </c>
      <c r="L161" s="34">
        <v>1.68</v>
      </c>
      <c r="M161" s="34">
        <v>2.23</v>
      </c>
      <c r="N161" s="34">
        <v>2.57</v>
      </c>
      <c r="O161" s="39">
        <v>3</v>
      </c>
      <c r="P161" s="39">
        <f t="shared" si="1177"/>
        <v>181945.554175</v>
      </c>
      <c r="Q161" s="39">
        <v>0</v>
      </c>
      <c r="R161" s="39">
        <f t="shared" si="1178"/>
        <v>0</v>
      </c>
      <c r="S161" s="45"/>
      <c r="T161" s="39">
        <f t="shared" si="1179"/>
        <v>0</v>
      </c>
      <c r="U161" s="39"/>
      <c r="V161" s="39">
        <f t="shared" si="1180"/>
        <v>0</v>
      </c>
      <c r="W161" s="39">
        <v>0</v>
      </c>
      <c r="X161" s="39">
        <f t="shared" si="1181"/>
        <v>0</v>
      </c>
      <c r="Y161" s="39">
        <v>15</v>
      </c>
      <c r="Z161" s="39">
        <f t="shared" si="1182"/>
        <v>909727.77087500005</v>
      </c>
      <c r="AA161" s="45"/>
      <c r="AB161" s="39">
        <f t="shared" si="1183"/>
        <v>0</v>
      </c>
      <c r="AC161" s="45"/>
      <c r="AD161" s="39">
        <f t="shared" si="1184"/>
        <v>0</v>
      </c>
      <c r="AE161" s="39">
        <v>0</v>
      </c>
      <c r="AF161" s="39">
        <f t="shared" si="1185"/>
        <v>0</v>
      </c>
      <c r="AG161" s="39">
        <v>0</v>
      </c>
      <c r="AH161" s="39">
        <f t="shared" si="1186"/>
        <v>0</v>
      </c>
      <c r="AI161" s="45"/>
      <c r="AJ161" s="39">
        <f t="shared" si="1187"/>
        <v>0</v>
      </c>
      <c r="AK161" s="45"/>
      <c r="AL161" s="39">
        <f t="shared" si="1188"/>
        <v>0</v>
      </c>
      <c r="AM161" s="56">
        <v>0</v>
      </c>
      <c r="AN161" s="39">
        <f t="shared" si="1189"/>
        <v>0</v>
      </c>
      <c r="AO161" s="43">
        <v>1</v>
      </c>
      <c r="AP161" s="39">
        <f t="shared" si="1190"/>
        <v>70102.597347999996</v>
      </c>
      <c r="AQ161" s="45"/>
      <c r="AR161" s="39">
        <f t="shared" si="1191"/>
        <v>0</v>
      </c>
      <c r="AS161" s="39">
        <v>3</v>
      </c>
      <c r="AT161" s="39">
        <f t="shared" si="1192"/>
        <v>210307.79204399997</v>
      </c>
      <c r="AU161" s="39">
        <v>3</v>
      </c>
      <c r="AV161" s="39">
        <f t="shared" si="1193"/>
        <v>217031.61364499998</v>
      </c>
      <c r="AW161" s="39"/>
      <c r="AX161" s="39">
        <f t="shared" si="1194"/>
        <v>0</v>
      </c>
      <c r="AY161" s="39"/>
      <c r="AZ161" s="39">
        <f t="shared" si="1195"/>
        <v>0</v>
      </c>
      <c r="BA161" s="45"/>
      <c r="BB161" s="39">
        <f t="shared" si="1196"/>
        <v>0</v>
      </c>
      <c r="BC161" s="45"/>
      <c r="BD161" s="39">
        <f t="shared" si="1197"/>
        <v>0</v>
      </c>
      <c r="BE161" s="45"/>
      <c r="BF161" s="39">
        <f t="shared" si="1198"/>
        <v>0</v>
      </c>
      <c r="BG161" s="45"/>
      <c r="BH161" s="39">
        <f t="shared" si="1199"/>
        <v>0</v>
      </c>
      <c r="BI161" s="45"/>
      <c r="BJ161" s="39">
        <f t="shared" si="1200"/>
        <v>0</v>
      </c>
      <c r="BK161" s="39">
        <v>6</v>
      </c>
      <c r="BL161" s="39">
        <f t="shared" si="1201"/>
        <v>366352.42759499996</v>
      </c>
      <c r="BM161" s="39">
        <v>20</v>
      </c>
      <c r="BN161" s="39">
        <f t="shared" ref="BN161:BN171" si="1228">(BM161/12*5*$D161*$G161*$H161*$K161*BN$9)+(BM161/12*4*$E161*$G161*$I161*$K161*BN$10)+(BM161/12*3*$F161*$G161*$I161*$K161*BN$11)</f>
        <v>1168376.6224666669</v>
      </c>
      <c r="BO161" s="58"/>
      <c r="BP161" s="39">
        <f t="shared" si="1203"/>
        <v>0</v>
      </c>
      <c r="BQ161" s="45"/>
      <c r="BR161" s="39">
        <f t="shared" si="1204"/>
        <v>0</v>
      </c>
      <c r="BS161" s="45"/>
      <c r="BT161" s="39">
        <f t="shared" si="1205"/>
        <v>0</v>
      </c>
      <c r="BU161" s="45"/>
      <c r="BV161" s="39">
        <f t="shared" si="1206"/>
        <v>0</v>
      </c>
      <c r="BW161" s="45"/>
      <c r="BX161" s="39">
        <f t="shared" si="1207"/>
        <v>0</v>
      </c>
      <c r="BY161" s="39"/>
      <c r="BZ161" s="39">
        <f t="shared" si="1208"/>
        <v>0</v>
      </c>
      <c r="CA161" s="45"/>
      <c r="CB161" s="39">
        <f t="shared" si="1209"/>
        <v>0</v>
      </c>
      <c r="CC161" s="45"/>
      <c r="CD161" s="39">
        <f t="shared" si="1210"/>
        <v>0</v>
      </c>
      <c r="CE161" s="45"/>
      <c r="CF161" s="39">
        <f t="shared" si="1211"/>
        <v>0</v>
      </c>
      <c r="CG161" s="45"/>
      <c r="CH161" s="39">
        <f t="shared" si="1212"/>
        <v>0</v>
      </c>
      <c r="CI161" s="45"/>
      <c r="CJ161" s="39">
        <f t="shared" si="1213"/>
        <v>0</v>
      </c>
      <c r="CK161" s="45"/>
      <c r="CL161" s="39">
        <f t="shared" si="1214"/>
        <v>0</v>
      </c>
      <c r="CM161" s="45">
        <v>1</v>
      </c>
      <c r="CN161" s="39">
        <f t="shared" si="1215"/>
        <v>69494.506710999995</v>
      </c>
      <c r="CO161" s="45"/>
      <c r="CP161" s="39">
        <f t="shared" si="1216"/>
        <v>0</v>
      </c>
      <c r="CQ161" s="59"/>
      <c r="CR161" s="39">
        <f t="shared" si="1217"/>
        <v>0</v>
      </c>
      <c r="CS161" s="45"/>
      <c r="CT161" s="39">
        <f t="shared" si="1218"/>
        <v>0</v>
      </c>
      <c r="CU161" s="45"/>
      <c r="CV161" s="39">
        <f t="shared" si="1219"/>
        <v>0</v>
      </c>
      <c r="CW161" s="45"/>
      <c r="CX161" s="39">
        <f t="shared" si="1220"/>
        <v>0</v>
      </c>
      <c r="CY161" s="45"/>
      <c r="CZ161" s="39">
        <f t="shared" si="1221"/>
        <v>0</v>
      </c>
      <c r="DA161" s="39">
        <v>4</v>
      </c>
      <c r="DB161" s="39">
        <f t="shared" si="1222"/>
        <v>312919.29219599994</v>
      </c>
      <c r="DC161" s="45"/>
      <c r="DD161" s="39">
        <f t="shared" si="1223"/>
        <v>0</v>
      </c>
      <c r="DE161" s="45"/>
      <c r="DF161" s="39">
        <f t="shared" si="1224"/>
        <v>0</v>
      </c>
      <c r="DG161" s="45"/>
      <c r="DH161" s="39">
        <f t="shared" si="1225"/>
        <v>0</v>
      </c>
      <c r="DI161" s="45"/>
      <c r="DJ161" s="39">
        <f t="shared" si="1226"/>
        <v>0</v>
      </c>
      <c r="DK161" s="45"/>
      <c r="DL161" s="39">
        <f t="shared" si="1227"/>
        <v>0</v>
      </c>
      <c r="DM161" s="45"/>
      <c r="DN161" s="39">
        <f t="shared" si="1123"/>
        <v>0</v>
      </c>
      <c r="DO161" s="39"/>
      <c r="DP161" s="39">
        <f t="shared" si="1061"/>
        <v>0</v>
      </c>
      <c r="DQ161" s="39">
        <f t="shared" si="1070"/>
        <v>56</v>
      </c>
      <c r="DR161" s="39">
        <f t="shared" si="1071"/>
        <v>3506258.1770556667</v>
      </c>
    </row>
    <row r="162" spans="1:122" ht="45" customHeight="1" x14ac:dyDescent="0.25">
      <c r="A162" s="46"/>
      <c r="B162" s="47">
        <v>132</v>
      </c>
      <c r="C162" s="33" t="s">
        <v>293</v>
      </c>
      <c r="D162" s="34">
        <f>D160</f>
        <v>19063</v>
      </c>
      <c r="E162" s="35">
        <v>18530</v>
      </c>
      <c r="F162" s="35">
        <v>18715</v>
      </c>
      <c r="G162" s="48">
        <v>2.02</v>
      </c>
      <c r="H162" s="37">
        <v>1</v>
      </c>
      <c r="I162" s="37">
        <v>1</v>
      </c>
      <c r="J162" s="38"/>
      <c r="K162" s="34">
        <v>1.4</v>
      </c>
      <c r="L162" s="34">
        <v>1.68</v>
      </c>
      <c r="M162" s="34">
        <v>2.23</v>
      </c>
      <c r="N162" s="34">
        <v>2.57</v>
      </c>
      <c r="O162" s="39"/>
      <c r="P162" s="39">
        <f t="shared" si="1177"/>
        <v>0</v>
      </c>
      <c r="Q162" s="39"/>
      <c r="R162" s="39">
        <f t="shared" si="1178"/>
        <v>0</v>
      </c>
      <c r="S162" s="39"/>
      <c r="T162" s="39">
        <f t="shared" si="1179"/>
        <v>0</v>
      </c>
      <c r="U162" s="39"/>
      <c r="V162" s="39">
        <f t="shared" si="1180"/>
        <v>0</v>
      </c>
      <c r="W162" s="39">
        <v>0</v>
      </c>
      <c r="X162" s="39">
        <f t="shared" si="1181"/>
        <v>0</v>
      </c>
      <c r="Y162" s="39"/>
      <c r="Z162" s="39">
        <f t="shared" si="1182"/>
        <v>0</v>
      </c>
      <c r="AA162" s="39"/>
      <c r="AB162" s="39">
        <f t="shared" si="1183"/>
        <v>0</v>
      </c>
      <c r="AC162" s="39"/>
      <c r="AD162" s="39">
        <f t="shared" si="1184"/>
        <v>0</v>
      </c>
      <c r="AE162" s="39">
        <v>0</v>
      </c>
      <c r="AF162" s="39">
        <f t="shared" si="1185"/>
        <v>0</v>
      </c>
      <c r="AG162" s="39">
        <v>0</v>
      </c>
      <c r="AH162" s="39">
        <f t="shared" si="1186"/>
        <v>0</v>
      </c>
      <c r="AI162" s="39"/>
      <c r="AJ162" s="39">
        <f t="shared" si="1187"/>
        <v>0</v>
      </c>
      <c r="AK162" s="39"/>
      <c r="AL162" s="39">
        <f t="shared" si="1188"/>
        <v>0</v>
      </c>
      <c r="AM162" s="56">
        <v>0</v>
      </c>
      <c r="AN162" s="39">
        <f t="shared" si="1189"/>
        <v>0</v>
      </c>
      <c r="AO162" s="43">
        <v>0</v>
      </c>
      <c r="AP162" s="39">
        <f t="shared" si="1190"/>
        <v>0</v>
      </c>
      <c r="AQ162" s="39"/>
      <c r="AR162" s="39">
        <f t="shared" si="1191"/>
        <v>0</v>
      </c>
      <c r="AS162" s="39"/>
      <c r="AT162" s="39">
        <f t="shared" si="1192"/>
        <v>0</v>
      </c>
      <c r="AU162" s="39"/>
      <c r="AV162" s="39">
        <f t="shared" si="1193"/>
        <v>0</v>
      </c>
      <c r="AW162" s="39"/>
      <c r="AX162" s="39">
        <f t="shared" si="1194"/>
        <v>0</v>
      </c>
      <c r="AY162" s="39"/>
      <c r="AZ162" s="39">
        <f t="shared" si="1195"/>
        <v>0</v>
      </c>
      <c r="BA162" s="39"/>
      <c r="BB162" s="39">
        <f t="shared" si="1196"/>
        <v>0</v>
      </c>
      <c r="BC162" s="39"/>
      <c r="BD162" s="39">
        <f t="shared" si="1197"/>
        <v>0</v>
      </c>
      <c r="BE162" s="39"/>
      <c r="BF162" s="39">
        <f t="shared" si="1198"/>
        <v>0</v>
      </c>
      <c r="BG162" s="39"/>
      <c r="BH162" s="39">
        <f t="shared" si="1199"/>
        <v>0</v>
      </c>
      <c r="BI162" s="39"/>
      <c r="BJ162" s="39">
        <f t="shared" si="1200"/>
        <v>0</v>
      </c>
      <c r="BK162" s="39">
        <v>0</v>
      </c>
      <c r="BL162" s="39">
        <f t="shared" si="1201"/>
        <v>0</v>
      </c>
      <c r="BM162" s="39"/>
      <c r="BN162" s="39">
        <f t="shared" si="1228"/>
        <v>0</v>
      </c>
      <c r="BO162" s="49"/>
      <c r="BP162" s="39">
        <f t="shared" si="1203"/>
        <v>0</v>
      </c>
      <c r="BQ162" s="39"/>
      <c r="BR162" s="39">
        <f t="shared" si="1204"/>
        <v>0</v>
      </c>
      <c r="BS162" s="39"/>
      <c r="BT162" s="39">
        <f t="shared" si="1205"/>
        <v>0</v>
      </c>
      <c r="BU162" s="39"/>
      <c r="BV162" s="39">
        <f t="shared" si="1206"/>
        <v>0</v>
      </c>
      <c r="BW162" s="39"/>
      <c r="BX162" s="39">
        <f t="shared" si="1207"/>
        <v>0</v>
      </c>
      <c r="BY162" s="39"/>
      <c r="BZ162" s="39">
        <f t="shared" si="1208"/>
        <v>0</v>
      </c>
      <c r="CA162" s="39"/>
      <c r="CB162" s="39">
        <f t="shared" si="1209"/>
        <v>0</v>
      </c>
      <c r="CC162" s="39"/>
      <c r="CD162" s="39">
        <f t="shared" si="1210"/>
        <v>0</v>
      </c>
      <c r="CE162" s="39"/>
      <c r="CF162" s="39">
        <f t="shared" si="1211"/>
        <v>0</v>
      </c>
      <c r="CG162" s="39"/>
      <c r="CH162" s="39">
        <f t="shared" si="1212"/>
        <v>0</v>
      </c>
      <c r="CI162" s="39"/>
      <c r="CJ162" s="39">
        <f t="shared" si="1213"/>
        <v>0</v>
      </c>
      <c r="CK162" s="39"/>
      <c r="CL162" s="39">
        <f t="shared" si="1214"/>
        <v>0</v>
      </c>
      <c r="CM162" s="39"/>
      <c r="CN162" s="39">
        <f t="shared" si="1215"/>
        <v>0</v>
      </c>
      <c r="CO162" s="39"/>
      <c r="CP162" s="39">
        <f t="shared" si="1216"/>
        <v>0</v>
      </c>
      <c r="CQ162" s="44"/>
      <c r="CR162" s="39">
        <f t="shared" si="1217"/>
        <v>0</v>
      </c>
      <c r="CS162" s="39"/>
      <c r="CT162" s="39">
        <f t="shared" si="1218"/>
        <v>0</v>
      </c>
      <c r="CU162" s="39"/>
      <c r="CV162" s="39">
        <f t="shared" si="1219"/>
        <v>0</v>
      </c>
      <c r="CW162" s="39"/>
      <c r="CX162" s="39">
        <f t="shared" si="1220"/>
        <v>0</v>
      </c>
      <c r="CY162" s="39"/>
      <c r="CZ162" s="39">
        <f t="shared" si="1221"/>
        <v>0</v>
      </c>
      <c r="DA162" s="39"/>
      <c r="DB162" s="39">
        <f t="shared" si="1222"/>
        <v>0</v>
      </c>
      <c r="DC162" s="39"/>
      <c r="DD162" s="39">
        <f t="shared" si="1223"/>
        <v>0</v>
      </c>
      <c r="DE162" s="39"/>
      <c r="DF162" s="39">
        <f t="shared" si="1224"/>
        <v>0</v>
      </c>
      <c r="DG162" s="39"/>
      <c r="DH162" s="39">
        <f t="shared" si="1225"/>
        <v>0</v>
      </c>
      <c r="DI162" s="39"/>
      <c r="DJ162" s="39">
        <f t="shared" si="1226"/>
        <v>0</v>
      </c>
      <c r="DK162" s="39"/>
      <c r="DL162" s="39">
        <f t="shared" si="1227"/>
        <v>0</v>
      </c>
      <c r="DM162" s="39"/>
      <c r="DN162" s="39">
        <f t="shared" si="1123"/>
        <v>0</v>
      </c>
      <c r="DO162" s="39"/>
      <c r="DP162" s="39">
        <f t="shared" si="1061"/>
        <v>0</v>
      </c>
      <c r="DQ162" s="39">
        <f t="shared" si="1070"/>
        <v>0</v>
      </c>
      <c r="DR162" s="39">
        <f t="shared" si="1071"/>
        <v>0</v>
      </c>
    </row>
    <row r="163" spans="1:122" ht="45" customHeight="1" x14ac:dyDescent="0.25">
      <c r="A163" s="46"/>
      <c r="B163" s="47">
        <v>133</v>
      </c>
      <c r="C163" s="33" t="s">
        <v>294</v>
      </c>
      <c r="D163" s="34">
        <f>D161</f>
        <v>19063</v>
      </c>
      <c r="E163" s="35">
        <v>18530</v>
      </c>
      <c r="F163" s="35">
        <v>18715</v>
      </c>
      <c r="G163" s="48">
        <v>2.57</v>
      </c>
      <c r="H163" s="37">
        <v>1</v>
      </c>
      <c r="I163" s="37">
        <v>1</v>
      </c>
      <c r="J163" s="38"/>
      <c r="K163" s="34">
        <v>1.4</v>
      </c>
      <c r="L163" s="34">
        <v>1.68</v>
      </c>
      <c r="M163" s="34">
        <v>2.23</v>
      </c>
      <c r="N163" s="34">
        <v>2.57</v>
      </c>
      <c r="O163" s="39">
        <v>5</v>
      </c>
      <c r="P163" s="39">
        <f t="shared" si="1177"/>
        <v>359139.84195833333</v>
      </c>
      <c r="Q163" s="39">
        <v>0</v>
      </c>
      <c r="R163" s="39">
        <f t="shared" si="1178"/>
        <v>0</v>
      </c>
      <c r="S163" s="39"/>
      <c r="T163" s="39">
        <f t="shared" si="1179"/>
        <v>0</v>
      </c>
      <c r="U163" s="39"/>
      <c r="V163" s="39">
        <f t="shared" si="1180"/>
        <v>0</v>
      </c>
      <c r="W163" s="39">
        <v>51</v>
      </c>
      <c r="X163" s="39">
        <f t="shared" si="1181"/>
        <v>3688004.0464574993</v>
      </c>
      <c r="Y163" s="39">
        <v>3</v>
      </c>
      <c r="Z163" s="39">
        <f t="shared" si="1182"/>
        <v>215483.90517499999</v>
      </c>
      <c r="AA163" s="39"/>
      <c r="AB163" s="39">
        <f t="shared" si="1183"/>
        <v>0</v>
      </c>
      <c r="AC163" s="39"/>
      <c r="AD163" s="39">
        <f t="shared" si="1184"/>
        <v>0</v>
      </c>
      <c r="AE163" s="39">
        <v>0</v>
      </c>
      <c r="AF163" s="39">
        <f t="shared" si="1185"/>
        <v>0</v>
      </c>
      <c r="AG163" s="39">
        <v>0</v>
      </c>
      <c r="AH163" s="39">
        <f t="shared" si="1186"/>
        <v>0</v>
      </c>
      <c r="AI163" s="39"/>
      <c r="AJ163" s="39">
        <f t="shared" si="1187"/>
        <v>0</v>
      </c>
      <c r="AK163" s="39"/>
      <c r="AL163" s="39">
        <f t="shared" si="1188"/>
        <v>0</v>
      </c>
      <c r="AM163" s="56">
        <v>0</v>
      </c>
      <c r="AN163" s="39">
        <f t="shared" si="1189"/>
        <v>0</v>
      </c>
      <c r="AO163" s="43">
        <v>0</v>
      </c>
      <c r="AP163" s="39">
        <f t="shared" si="1190"/>
        <v>0</v>
      </c>
      <c r="AQ163" s="39"/>
      <c r="AR163" s="39">
        <f t="shared" si="1191"/>
        <v>0</v>
      </c>
      <c r="AS163" s="39">
        <v>3</v>
      </c>
      <c r="AT163" s="39">
        <f t="shared" si="1192"/>
        <v>249074.20532399998</v>
      </c>
      <c r="AU163" s="39">
        <v>26</v>
      </c>
      <c r="AV163" s="39">
        <f t="shared" si="1193"/>
        <v>2227657.8223899994</v>
      </c>
      <c r="AW163" s="39"/>
      <c r="AX163" s="39">
        <f t="shared" si="1194"/>
        <v>0</v>
      </c>
      <c r="AY163" s="39"/>
      <c r="AZ163" s="39">
        <f t="shared" si="1195"/>
        <v>0</v>
      </c>
      <c r="BA163" s="39"/>
      <c r="BB163" s="39">
        <f t="shared" si="1196"/>
        <v>0</v>
      </c>
      <c r="BC163" s="39"/>
      <c r="BD163" s="39">
        <f t="shared" si="1197"/>
        <v>0</v>
      </c>
      <c r="BE163" s="39"/>
      <c r="BF163" s="39">
        <f t="shared" si="1198"/>
        <v>0</v>
      </c>
      <c r="BG163" s="39"/>
      <c r="BH163" s="39">
        <f t="shared" si="1199"/>
        <v>0</v>
      </c>
      <c r="BI163" s="39"/>
      <c r="BJ163" s="39">
        <f t="shared" si="1200"/>
        <v>0</v>
      </c>
      <c r="BK163" s="39">
        <v>3</v>
      </c>
      <c r="BL163" s="39">
        <f t="shared" si="1201"/>
        <v>216941.41449749997</v>
      </c>
      <c r="BM163" s="39">
        <v>17</v>
      </c>
      <c r="BN163" s="39">
        <f t="shared" si="1228"/>
        <v>1176183.7473633331</v>
      </c>
      <c r="BO163" s="49"/>
      <c r="BP163" s="39">
        <f t="shared" si="1203"/>
        <v>0</v>
      </c>
      <c r="BQ163" s="39"/>
      <c r="BR163" s="39">
        <f t="shared" si="1204"/>
        <v>0</v>
      </c>
      <c r="BS163" s="39"/>
      <c r="BT163" s="39">
        <f t="shared" si="1205"/>
        <v>0</v>
      </c>
      <c r="BU163" s="39"/>
      <c r="BV163" s="39">
        <f t="shared" si="1206"/>
        <v>0</v>
      </c>
      <c r="BW163" s="39"/>
      <c r="BX163" s="39">
        <f t="shared" si="1207"/>
        <v>0</v>
      </c>
      <c r="BY163" s="39"/>
      <c r="BZ163" s="39">
        <f t="shared" si="1208"/>
        <v>0</v>
      </c>
      <c r="CA163" s="39"/>
      <c r="CB163" s="39">
        <f t="shared" si="1209"/>
        <v>0</v>
      </c>
      <c r="CC163" s="39"/>
      <c r="CD163" s="39">
        <f t="shared" si="1210"/>
        <v>0</v>
      </c>
      <c r="CE163" s="39"/>
      <c r="CF163" s="39">
        <f t="shared" si="1211"/>
        <v>0</v>
      </c>
      <c r="CG163" s="39"/>
      <c r="CH163" s="39">
        <f t="shared" si="1212"/>
        <v>0</v>
      </c>
      <c r="CI163" s="39">
        <v>1</v>
      </c>
      <c r="CJ163" s="39">
        <f t="shared" si="1213"/>
        <v>50997.848113333326</v>
      </c>
      <c r="CK163" s="39"/>
      <c r="CL163" s="39">
        <f t="shared" si="1214"/>
        <v>0</v>
      </c>
      <c r="CM163" s="39">
        <v>4</v>
      </c>
      <c r="CN163" s="39">
        <f t="shared" si="1215"/>
        <v>329218.21612399997</v>
      </c>
      <c r="CO163" s="39"/>
      <c r="CP163" s="39">
        <f t="shared" si="1216"/>
        <v>0</v>
      </c>
      <c r="CQ163" s="44"/>
      <c r="CR163" s="39">
        <f t="shared" si="1217"/>
        <v>0</v>
      </c>
      <c r="CS163" s="39"/>
      <c r="CT163" s="39">
        <f t="shared" si="1218"/>
        <v>0</v>
      </c>
      <c r="CU163" s="39"/>
      <c r="CV163" s="39">
        <f t="shared" si="1219"/>
        <v>0</v>
      </c>
      <c r="CW163" s="39"/>
      <c r="CX163" s="39">
        <f t="shared" si="1220"/>
        <v>0</v>
      </c>
      <c r="CY163" s="39">
        <v>1</v>
      </c>
      <c r="CZ163" s="39">
        <f t="shared" si="1221"/>
        <v>92478.595243999982</v>
      </c>
      <c r="DA163" s="39">
        <v>3</v>
      </c>
      <c r="DB163" s="39">
        <f t="shared" si="1222"/>
        <v>277950.20078700001</v>
      </c>
      <c r="DC163" s="39"/>
      <c r="DD163" s="39">
        <f t="shared" si="1223"/>
        <v>0</v>
      </c>
      <c r="DE163" s="39"/>
      <c r="DF163" s="39">
        <f t="shared" si="1224"/>
        <v>0</v>
      </c>
      <c r="DG163" s="39"/>
      <c r="DH163" s="39">
        <f t="shared" si="1225"/>
        <v>0</v>
      </c>
      <c r="DI163" s="39"/>
      <c r="DJ163" s="39">
        <f t="shared" si="1226"/>
        <v>0</v>
      </c>
      <c r="DK163" s="39"/>
      <c r="DL163" s="39">
        <f t="shared" si="1227"/>
        <v>0</v>
      </c>
      <c r="DM163" s="39"/>
      <c r="DN163" s="39">
        <f t="shared" si="1123"/>
        <v>0</v>
      </c>
      <c r="DO163" s="39"/>
      <c r="DP163" s="39">
        <f t="shared" si="1061"/>
        <v>0</v>
      </c>
      <c r="DQ163" s="39">
        <f t="shared" si="1070"/>
        <v>117</v>
      </c>
      <c r="DR163" s="39">
        <f t="shared" si="1071"/>
        <v>8883129.8434339967</v>
      </c>
    </row>
    <row r="164" spans="1:122" ht="45" customHeight="1" x14ac:dyDescent="0.25">
      <c r="A164" s="46"/>
      <c r="B164" s="47">
        <v>134</v>
      </c>
      <c r="C164" s="33" t="s">
        <v>295</v>
      </c>
      <c r="D164" s="34">
        <f>D162</f>
        <v>19063</v>
      </c>
      <c r="E164" s="35">
        <v>18530</v>
      </c>
      <c r="F164" s="35">
        <v>18715</v>
      </c>
      <c r="G164" s="48">
        <v>3.14</v>
      </c>
      <c r="H164" s="37">
        <v>1</v>
      </c>
      <c r="I164" s="37">
        <v>1</v>
      </c>
      <c r="J164" s="38"/>
      <c r="K164" s="34">
        <v>1.4</v>
      </c>
      <c r="L164" s="34">
        <v>1.68</v>
      </c>
      <c r="M164" s="34">
        <v>2.23</v>
      </c>
      <c r="N164" s="34">
        <v>2.57</v>
      </c>
      <c r="O164" s="39">
        <v>0</v>
      </c>
      <c r="P164" s="39">
        <f t="shared" si="1177"/>
        <v>0</v>
      </c>
      <c r="Q164" s="39">
        <v>0</v>
      </c>
      <c r="R164" s="39">
        <f t="shared" si="1178"/>
        <v>0</v>
      </c>
      <c r="S164" s="39"/>
      <c r="T164" s="39">
        <f t="shared" si="1179"/>
        <v>0</v>
      </c>
      <c r="U164" s="39"/>
      <c r="V164" s="39">
        <f t="shared" si="1180"/>
        <v>0</v>
      </c>
      <c r="W164" s="39">
        <v>24</v>
      </c>
      <c r="X164" s="39">
        <f t="shared" si="1181"/>
        <v>2120454.6039600004</v>
      </c>
      <c r="Y164" s="39">
        <v>0</v>
      </c>
      <c r="Z164" s="39">
        <f t="shared" si="1182"/>
        <v>0</v>
      </c>
      <c r="AA164" s="39"/>
      <c r="AB164" s="39">
        <f t="shared" si="1183"/>
        <v>0</v>
      </c>
      <c r="AC164" s="39"/>
      <c r="AD164" s="39">
        <f t="shared" si="1184"/>
        <v>0</v>
      </c>
      <c r="AE164" s="39">
        <v>0</v>
      </c>
      <c r="AF164" s="39">
        <f t="shared" si="1185"/>
        <v>0</v>
      </c>
      <c r="AG164" s="39">
        <v>0</v>
      </c>
      <c r="AH164" s="39">
        <f t="shared" si="1186"/>
        <v>0</v>
      </c>
      <c r="AI164" s="39"/>
      <c r="AJ164" s="39">
        <f t="shared" si="1187"/>
        <v>0</v>
      </c>
      <c r="AK164" s="39"/>
      <c r="AL164" s="39">
        <f t="shared" si="1188"/>
        <v>0</v>
      </c>
      <c r="AM164" s="56">
        <v>0</v>
      </c>
      <c r="AN164" s="39">
        <f t="shared" si="1189"/>
        <v>0</v>
      </c>
      <c r="AO164" s="43">
        <v>0</v>
      </c>
      <c r="AP164" s="39">
        <f t="shared" si="1190"/>
        <v>0</v>
      </c>
      <c r="AQ164" s="39"/>
      <c r="AR164" s="39">
        <f t="shared" si="1191"/>
        <v>0</v>
      </c>
      <c r="AS164" s="39"/>
      <c r="AT164" s="39">
        <f t="shared" si="1192"/>
        <v>0</v>
      </c>
      <c r="AU164" s="39">
        <v>2</v>
      </c>
      <c r="AV164" s="39">
        <f t="shared" si="1193"/>
        <v>209363.83006000001</v>
      </c>
      <c r="AW164" s="39"/>
      <c r="AX164" s="39">
        <f t="shared" si="1194"/>
        <v>0</v>
      </c>
      <c r="AY164" s="39"/>
      <c r="AZ164" s="39">
        <f t="shared" si="1195"/>
        <v>0</v>
      </c>
      <c r="BA164" s="39"/>
      <c r="BB164" s="39">
        <f t="shared" si="1196"/>
        <v>0</v>
      </c>
      <c r="BC164" s="39"/>
      <c r="BD164" s="39">
        <f t="shared" si="1197"/>
        <v>0</v>
      </c>
      <c r="BE164" s="39"/>
      <c r="BF164" s="39">
        <f t="shared" si="1198"/>
        <v>0</v>
      </c>
      <c r="BG164" s="39"/>
      <c r="BH164" s="39">
        <f t="shared" si="1199"/>
        <v>0</v>
      </c>
      <c r="BI164" s="39"/>
      <c r="BJ164" s="39">
        <f t="shared" si="1200"/>
        <v>0</v>
      </c>
      <c r="BK164" s="39">
        <v>0</v>
      </c>
      <c r="BL164" s="39">
        <f t="shared" si="1201"/>
        <v>0</v>
      </c>
      <c r="BM164" s="39">
        <v>1</v>
      </c>
      <c r="BN164" s="39">
        <f t="shared" si="1228"/>
        <v>84532.317846666658</v>
      </c>
      <c r="BO164" s="49"/>
      <c r="BP164" s="39">
        <f t="shared" si="1203"/>
        <v>0</v>
      </c>
      <c r="BQ164" s="39"/>
      <c r="BR164" s="39">
        <f t="shared" si="1204"/>
        <v>0</v>
      </c>
      <c r="BS164" s="39"/>
      <c r="BT164" s="39">
        <f t="shared" si="1205"/>
        <v>0</v>
      </c>
      <c r="BU164" s="39"/>
      <c r="BV164" s="39">
        <f t="shared" si="1206"/>
        <v>0</v>
      </c>
      <c r="BW164" s="39"/>
      <c r="BX164" s="39">
        <f t="shared" si="1207"/>
        <v>0</v>
      </c>
      <c r="BY164" s="39"/>
      <c r="BZ164" s="39">
        <f t="shared" si="1208"/>
        <v>0</v>
      </c>
      <c r="CA164" s="39"/>
      <c r="CB164" s="39">
        <f t="shared" si="1209"/>
        <v>0</v>
      </c>
      <c r="CC164" s="39"/>
      <c r="CD164" s="39">
        <f t="shared" si="1210"/>
        <v>0</v>
      </c>
      <c r="CE164" s="39"/>
      <c r="CF164" s="39">
        <f t="shared" si="1211"/>
        <v>0</v>
      </c>
      <c r="CG164" s="39"/>
      <c r="CH164" s="39">
        <f t="shared" si="1212"/>
        <v>0</v>
      </c>
      <c r="CI164" s="39"/>
      <c r="CJ164" s="39">
        <f t="shared" si="1213"/>
        <v>0</v>
      </c>
      <c r="CK164" s="39"/>
      <c r="CL164" s="39">
        <f t="shared" si="1214"/>
        <v>0</v>
      </c>
      <c r="CM164" s="39"/>
      <c r="CN164" s="39">
        <f t="shared" si="1215"/>
        <v>0</v>
      </c>
      <c r="CO164" s="39"/>
      <c r="CP164" s="39">
        <f t="shared" si="1216"/>
        <v>0</v>
      </c>
      <c r="CQ164" s="44"/>
      <c r="CR164" s="39">
        <f t="shared" si="1217"/>
        <v>0</v>
      </c>
      <c r="CS164" s="39"/>
      <c r="CT164" s="39">
        <f t="shared" si="1218"/>
        <v>0</v>
      </c>
      <c r="CU164" s="39"/>
      <c r="CV164" s="39">
        <f t="shared" si="1219"/>
        <v>0</v>
      </c>
      <c r="CW164" s="39"/>
      <c r="CX164" s="39">
        <f t="shared" si="1220"/>
        <v>0</v>
      </c>
      <c r="CY164" s="39"/>
      <c r="CZ164" s="39">
        <f t="shared" si="1221"/>
        <v>0</v>
      </c>
      <c r="DA164" s="39"/>
      <c r="DB164" s="39">
        <f t="shared" si="1222"/>
        <v>0</v>
      </c>
      <c r="DC164" s="39"/>
      <c r="DD164" s="39">
        <f t="shared" si="1223"/>
        <v>0</v>
      </c>
      <c r="DE164" s="39"/>
      <c r="DF164" s="39">
        <f t="shared" si="1224"/>
        <v>0</v>
      </c>
      <c r="DG164" s="39"/>
      <c r="DH164" s="39">
        <f t="shared" si="1225"/>
        <v>0</v>
      </c>
      <c r="DI164" s="39"/>
      <c r="DJ164" s="39">
        <f t="shared" si="1226"/>
        <v>0</v>
      </c>
      <c r="DK164" s="39"/>
      <c r="DL164" s="39">
        <f t="shared" si="1227"/>
        <v>0</v>
      </c>
      <c r="DM164" s="39"/>
      <c r="DN164" s="39">
        <f t="shared" si="1123"/>
        <v>0</v>
      </c>
      <c r="DO164" s="39"/>
      <c r="DP164" s="39">
        <f t="shared" si="1061"/>
        <v>0</v>
      </c>
      <c r="DQ164" s="39">
        <f t="shared" si="1070"/>
        <v>27</v>
      </c>
      <c r="DR164" s="39">
        <f t="shared" si="1071"/>
        <v>2414350.7518666671</v>
      </c>
    </row>
    <row r="165" spans="1:122" ht="30" x14ac:dyDescent="0.25">
      <c r="A165" s="46"/>
      <c r="B165" s="47">
        <v>135</v>
      </c>
      <c r="C165" s="33" t="s">
        <v>296</v>
      </c>
      <c r="D165" s="34">
        <f>D162</f>
        <v>19063</v>
      </c>
      <c r="E165" s="35">
        <v>18530</v>
      </c>
      <c r="F165" s="35">
        <v>18715</v>
      </c>
      <c r="G165" s="52">
        <v>2.48</v>
      </c>
      <c r="H165" s="37">
        <v>1</v>
      </c>
      <c r="I165" s="38">
        <v>1</v>
      </c>
      <c r="J165" s="38"/>
      <c r="K165" s="34">
        <v>1.4</v>
      </c>
      <c r="L165" s="34">
        <v>1.68</v>
      </c>
      <c r="M165" s="34">
        <v>2.23</v>
      </c>
      <c r="N165" s="34">
        <v>2.57</v>
      </c>
      <c r="O165" s="39">
        <v>0</v>
      </c>
      <c r="P165" s="39">
        <f t="shared" si="1177"/>
        <v>0</v>
      </c>
      <c r="Q165" s="39">
        <v>0</v>
      </c>
      <c r="R165" s="39">
        <f t="shared" si="1178"/>
        <v>0</v>
      </c>
      <c r="S165" s="39"/>
      <c r="T165" s="39">
        <f t="shared" si="1179"/>
        <v>0</v>
      </c>
      <c r="U165" s="39"/>
      <c r="V165" s="39">
        <f t="shared" si="1180"/>
        <v>0</v>
      </c>
      <c r="W165" s="39">
        <v>3</v>
      </c>
      <c r="X165" s="39">
        <f t="shared" si="1181"/>
        <v>209344.24434</v>
      </c>
      <c r="Y165" s="39">
        <v>0</v>
      </c>
      <c r="Z165" s="39">
        <f t="shared" si="1182"/>
        <v>0</v>
      </c>
      <c r="AA165" s="39"/>
      <c r="AB165" s="39">
        <f t="shared" si="1183"/>
        <v>0</v>
      </c>
      <c r="AC165" s="39"/>
      <c r="AD165" s="39">
        <f t="shared" si="1184"/>
        <v>0</v>
      </c>
      <c r="AE165" s="39">
        <v>0</v>
      </c>
      <c r="AF165" s="39">
        <f t="shared" si="1185"/>
        <v>0</v>
      </c>
      <c r="AG165" s="39"/>
      <c r="AH165" s="39">
        <f t="shared" si="1186"/>
        <v>0</v>
      </c>
      <c r="AI165" s="39"/>
      <c r="AJ165" s="39">
        <f t="shared" si="1187"/>
        <v>0</v>
      </c>
      <c r="AK165" s="45"/>
      <c r="AL165" s="39">
        <f t="shared" si="1188"/>
        <v>0</v>
      </c>
      <c r="AM165" s="56">
        <v>0</v>
      </c>
      <c r="AN165" s="39">
        <f t="shared" si="1189"/>
        <v>0</v>
      </c>
      <c r="AO165" s="43">
        <v>0</v>
      </c>
      <c r="AP165" s="39">
        <f t="shared" si="1190"/>
        <v>0</v>
      </c>
      <c r="AQ165" s="39"/>
      <c r="AR165" s="39">
        <f t="shared" si="1191"/>
        <v>0</v>
      </c>
      <c r="AS165" s="39"/>
      <c r="AT165" s="39">
        <f t="shared" si="1192"/>
        <v>0</v>
      </c>
      <c r="AU165" s="39">
        <v>7</v>
      </c>
      <c r="AV165" s="39">
        <f t="shared" si="1193"/>
        <v>578750.96972000017</v>
      </c>
      <c r="AW165" s="39"/>
      <c r="AX165" s="39">
        <f t="shared" si="1194"/>
        <v>0</v>
      </c>
      <c r="AY165" s="39"/>
      <c r="AZ165" s="39">
        <f t="shared" si="1195"/>
        <v>0</v>
      </c>
      <c r="BA165" s="39"/>
      <c r="BB165" s="39">
        <f t="shared" si="1196"/>
        <v>0</v>
      </c>
      <c r="BC165" s="39"/>
      <c r="BD165" s="39">
        <f t="shared" si="1197"/>
        <v>0</v>
      </c>
      <c r="BE165" s="39"/>
      <c r="BF165" s="39">
        <f t="shared" si="1198"/>
        <v>0</v>
      </c>
      <c r="BG165" s="39"/>
      <c r="BH165" s="39">
        <f t="shared" si="1199"/>
        <v>0</v>
      </c>
      <c r="BI165" s="39"/>
      <c r="BJ165" s="39">
        <f t="shared" si="1200"/>
        <v>0</v>
      </c>
      <c r="BK165" s="39">
        <v>0</v>
      </c>
      <c r="BL165" s="39">
        <f t="shared" si="1201"/>
        <v>0</v>
      </c>
      <c r="BM165" s="39"/>
      <c r="BN165" s="39">
        <f t="shared" si="1228"/>
        <v>0</v>
      </c>
      <c r="BO165" s="49"/>
      <c r="BP165" s="39">
        <f t="shared" si="1203"/>
        <v>0</v>
      </c>
      <c r="BQ165" s="39"/>
      <c r="BR165" s="39">
        <f t="shared" si="1204"/>
        <v>0</v>
      </c>
      <c r="BS165" s="39"/>
      <c r="BT165" s="39">
        <f t="shared" si="1205"/>
        <v>0</v>
      </c>
      <c r="BU165" s="39"/>
      <c r="BV165" s="39">
        <f t="shared" si="1206"/>
        <v>0</v>
      </c>
      <c r="BW165" s="39"/>
      <c r="BX165" s="39">
        <f t="shared" si="1207"/>
        <v>0</v>
      </c>
      <c r="BY165" s="39"/>
      <c r="BZ165" s="39">
        <f t="shared" si="1208"/>
        <v>0</v>
      </c>
      <c r="CA165" s="39"/>
      <c r="CB165" s="39">
        <f t="shared" si="1209"/>
        <v>0</v>
      </c>
      <c r="CC165" s="39"/>
      <c r="CD165" s="39">
        <f t="shared" si="1210"/>
        <v>0</v>
      </c>
      <c r="CE165" s="39"/>
      <c r="CF165" s="39">
        <f t="shared" si="1211"/>
        <v>0</v>
      </c>
      <c r="CG165" s="39"/>
      <c r="CH165" s="39">
        <f t="shared" si="1212"/>
        <v>0</v>
      </c>
      <c r="CI165" s="39"/>
      <c r="CJ165" s="39">
        <f t="shared" si="1213"/>
        <v>0</v>
      </c>
      <c r="CK165" s="39"/>
      <c r="CL165" s="39">
        <f t="shared" si="1214"/>
        <v>0</v>
      </c>
      <c r="CM165" s="39"/>
      <c r="CN165" s="39">
        <f t="shared" si="1215"/>
        <v>0</v>
      </c>
      <c r="CO165" s="39"/>
      <c r="CP165" s="39">
        <f t="shared" si="1216"/>
        <v>0</v>
      </c>
      <c r="CQ165" s="44"/>
      <c r="CR165" s="39">
        <f t="shared" si="1217"/>
        <v>0</v>
      </c>
      <c r="CS165" s="39"/>
      <c r="CT165" s="39">
        <f t="shared" si="1218"/>
        <v>0</v>
      </c>
      <c r="CU165" s="39"/>
      <c r="CV165" s="39">
        <f t="shared" si="1219"/>
        <v>0</v>
      </c>
      <c r="CW165" s="39"/>
      <c r="CX165" s="39">
        <f t="shared" si="1220"/>
        <v>0</v>
      </c>
      <c r="CY165" s="39"/>
      <c r="CZ165" s="39">
        <f t="shared" si="1221"/>
        <v>0</v>
      </c>
      <c r="DA165" s="39"/>
      <c r="DB165" s="39">
        <f t="shared" si="1222"/>
        <v>0</v>
      </c>
      <c r="DC165" s="39"/>
      <c r="DD165" s="39">
        <f t="shared" si="1223"/>
        <v>0</v>
      </c>
      <c r="DE165" s="39"/>
      <c r="DF165" s="39">
        <f t="shared" si="1224"/>
        <v>0</v>
      </c>
      <c r="DG165" s="39"/>
      <c r="DH165" s="39">
        <f t="shared" si="1225"/>
        <v>0</v>
      </c>
      <c r="DI165" s="39"/>
      <c r="DJ165" s="39">
        <f t="shared" si="1226"/>
        <v>0</v>
      </c>
      <c r="DK165" s="39"/>
      <c r="DL165" s="39">
        <f t="shared" si="1227"/>
        <v>0</v>
      </c>
      <c r="DM165" s="39"/>
      <c r="DN165" s="39">
        <f t="shared" si="1123"/>
        <v>0</v>
      </c>
      <c r="DO165" s="39"/>
      <c r="DP165" s="39">
        <f t="shared" si="1061"/>
        <v>0</v>
      </c>
      <c r="DQ165" s="39">
        <f t="shared" si="1070"/>
        <v>10</v>
      </c>
      <c r="DR165" s="39">
        <f t="shared" si="1071"/>
        <v>788095.21406000014</v>
      </c>
    </row>
    <row r="166" spans="1:122" ht="30" customHeight="1" x14ac:dyDescent="0.25">
      <c r="A166" s="46"/>
      <c r="B166" s="47">
        <v>136</v>
      </c>
      <c r="C166" s="33" t="s">
        <v>297</v>
      </c>
      <c r="D166" s="34">
        <f t="shared" si="1065"/>
        <v>19063</v>
      </c>
      <c r="E166" s="35">
        <v>18530</v>
      </c>
      <c r="F166" s="35">
        <v>18715</v>
      </c>
      <c r="G166" s="38">
        <v>0.5</v>
      </c>
      <c r="H166" s="37">
        <v>1</v>
      </c>
      <c r="I166" s="37">
        <v>1</v>
      </c>
      <c r="J166" s="38"/>
      <c r="K166" s="34">
        <v>1.4</v>
      </c>
      <c r="L166" s="34">
        <v>1.68</v>
      </c>
      <c r="M166" s="34">
        <v>2.23</v>
      </c>
      <c r="N166" s="34">
        <v>2.57</v>
      </c>
      <c r="O166" s="39">
        <v>142</v>
      </c>
      <c r="P166" s="39">
        <f t="shared" si="1177"/>
        <v>1984352.4341666666</v>
      </c>
      <c r="Q166" s="39">
        <v>50</v>
      </c>
      <c r="R166" s="39">
        <f t="shared" si="1178"/>
        <v>698715.64583333326</v>
      </c>
      <c r="S166" s="39"/>
      <c r="T166" s="39">
        <f t="shared" si="1179"/>
        <v>0</v>
      </c>
      <c r="U166" s="39"/>
      <c r="V166" s="39">
        <f t="shared" si="1180"/>
        <v>0</v>
      </c>
      <c r="W166" s="39">
        <v>183</v>
      </c>
      <c r="X166" s="39">
        <f t="shared" si="1181"/>
        <v>2574596.5533750001</v>
      </c>
      <c r="Y166" s="39">
        <v>5</v>
      </c>
      <c r="Z166" s="39">
        <f t="shared" si="1182"/>
        <v>69871.564583333326</v>
      </c>
      <c r="AA166" s="39"/>
      <c r="AB166" s="39">
        <f t="shared" si="1183"/>
        <v>0</v>
      </c>
      <c r="AC166" s="39"/>
      <c r="AD166" s="39">
        <f t="shared" si="1184"/>
        <v>0</v>
      </c>
      <c r="AE166" s="39">
        <v>0</v>
      </c>
      <c r="AF166" s="39">
        <f t="shared" si="1185"/>
        <v>0</v>
      </c>
      <c r="AG166" s="39">
        <v>3</v>
      </c>
      <c r="AH166" s="39">
        <f t="shared" si="1186"/>
        <v>41922.938750000001</v>
      </c>
      <c r="AI166" s="39">
        <v>2</v>
      </c>
      <c r="AJ166" s="39">
        <f t="shared" si="1187"/>
        <v>23797.10083333333</v>
      </c>
      <c r="AK166" s="39"/>
      <c r="AL166" s="39">
        <f t="shared" si="1188"/>
        <v>0</v>
      </c>
      <c r="AM166" s="56">
        <v>8</v>
      </c>
      <c r="AN166" s="39">
        <f t="shared" si="1189"/>
        <v>111127.29833333334</v>
      </c>
      <c r="AO166" s="43">
        <v>48</v>
      </c>
      <c r="AP166" s="39">
        <f t="shared" si="1190"/>
        <v>775328.26559999993</v>
      </c>
      <c r="AQ166" s="39">
        <v>30</v>
      </c>
      <c r="AR166" s="39">
        <f t="shared" si="1191"/>
        <v>428347.815</v>
      </c>
      <c r="AS166" s="39">
        <v>248</v>
      </c>
      <c r="AT166" s="39">
        <f t="shared" si="1192"/>
        <v>4005862.7056</v>
      </c>
      <c r="AU166" s="39">
        <v>36</v>
      </c>
      <c r="AV166" s="39">
        <f t="shared" si="1193"/>
        <v>600087.41100000008</v>
      </c>
      <c r="AW166" s="39"/>
      <c r="AX166" s="39">
        <f t="shared" si="1194"/>
        <v>0</v>
      </c>
      <c r="AY166" s="39"/>
      <c r="AZ166" s="39">
        <f t="shared" si="1195"/>
        <v>0</v>
      </c>
      <c r="BA166" s="39"/>
      <c r="BB166" s="39">
        <f t="shared" si="1196"/>
        <v>0</v>
      </c>
      <c r="BC166" s="39"/>
      <c r="BD166" s="39">
        <f t="shared" si="1197"/>
        <v>0</v>
      </c>
      <c r="BE166" s="39"/>
      <c r="BF166" s="39">
        <f t="shared" si="1198"/>
        <v>0</v>
      </c>
      <c r="BG166" s="39"/>
      <c r="BH166" s="39">
        <f t="shared" si="1199"/>
        <v>0</v>
      </c>
      <c r="BI166" s="39">
        <v>70</v>
      </c>
      <c r="BJ166" s="39">
        <f t="shared" si="1200"/>
        <v>999478.23499999987</v>
      </c>
      <c r="BK166" s="39">
        <v>122</v>
      </c>
      <c r="BL166" s="39">
        <f t="shared" si="1201"/>
        <v>1716397.7022499996</v>
      </c>
      <c r="BM166" s="39">
        <v>260</v>
      </c>
      <c r="BN166" s="39">
        <f t="shared" si="1228"/>
        <v>3499745.6433333335</v>
      </c>
      <c r="BO166" s="49">
        <v>20</v>
      </c>
      <c r="BP166" s="39">
        <f t="shared" si="1203"/>
        <v>287388.92</v>
      </c>
      <c r="BQ166" s="39"/>
      <c r="BR166" s="39">
        <f t="shared" si="1204"/>
        <v>0</v>
      </c>
      <c r="BS166" s="39"/>
      <c r="BT166" s="39">
        <f t="shared" si="1205"/>
        <v>0</v>
      </c>
      <c r="BU166" s="39"/>
      <c r="BV166" s="39">
        <f t="shared" si="1206"/>
        <v>0</v>
      </c>
      <c r="BW166" s="39"/>
      <c r="BX166" s="39">
        <f t="shared" si="1207"/>
        <v>0</v>
      </c>
      <c r="BY166" s="39"/>
      <c r="BZ166" s="39">
        <f t="shared" si="1208"/>
        <v>0</v>
      </c>
      <c r="CA166" s="39"/>
      <c r="CB166" s="39">
        <f t="shared" si="1209"/>
        <v>0</v>
      </c>
      <c r="CC166" s="39"/>
      <c r="CD166" s="39">
        <f t="shared" si="1210"/>
        <v>0</v>
      </c>
      <c r="CE166" s="39"/>
      <c r="CF166" s="39">
        <f t="shared" si="1211"/>
        <v>0</v>
      </c>
      <c r="CG166" s="39">
        <v>3</v>
      </c>
      <c r="CH166" s="39">
        <f t="shared" si="1212"/>
        <v>29765.281000000003</v>
      </c>
      <c r="CI166" s="39">
        <v>1</v>
      </c>
      <c r="CJ166" s="39">
        <f t="shared" si="1213"/>
        <v>9921.7603333333336</v>
      </c>
      <c r="CK166" s="39">
        <v>8</v>
      </c>
      <c r="CL166" s="39">
        <f t="shared" si="1214"/>
        <v>104744.31333333332</v>
      </c>
      <c r="CM166" s="39">
        <v>56</v>
      </c>
      <c r="CN166" s="39">
        <f t="shared" si="1215"/>
        <v>896703.31240000005</v>
      </c>
      <c r="CO166" s="39">
        <v>56</v>
      </c>
      <c r="CP166" s="39">
        <f t="shared" si="1216"/>
        <v>1030863.9012000001</v>
      </c>
      <c r="CQ166" s="44">
        <v>6</v>
      </c>
      <c r="CR166" s="39">
        <f t="shared" si="1217"/>
        <v>89216.889999999985</v>
      </c>
      <c r="CS166" s="39">
        <v>7</v>
      </c>
      <c r="CT166" s="39">
        <f t="shared" si="1218"/>
        <v>125943.6122</v>
      </c>
      <c r="CU166" s="39"/>
      <c r="CV166" s="39">
        <f t="shared" si="1219"/>
        <v>0</v>
      </c>
      <c r="CW166" s="39">
        <v>15</v>
      </c>
      <c r="CX166" s="39">
        <f t="shared" si="1220"/>
        <v>270379.57274999999</v>
      </c>
      <c r="CY166" s="39">
        <v>16</v>
      </c>
      <c r="CZ166" s="39">
        <f t="shared" si="1221"/>
        <v>287871.11359999998</v>
      </c>
      <c r="DA166" s="39">
        <v>36</v>
      </c>
      <c r="DB166" s="39">
        <f t="shared" si="1222"/>
        <v>648910.97459999996</v>
      </c>
      <c r="DC166" s="39">
        <v>10</v>
      </c>
      <c r="DD166" s="39">
        <f t="shared" si="1223"/>
        <v>148694.81666666665</v>
      </c>
      <c r="DE166" s="39">
        <v>24</v>
      </c>
      <c r="DF166" s="39">
        <f t="shared" si="1224"/>
        <v>367498.47399999999</v>
      </c>
      <c r="DG166" s="39">
        <v>3</v>
      </c>
      <c r="DH166" s="39">
        <f t="shared" si="1225"/>
        <v>59848.582499999997</v>
      </c>
      <c r="DI166" s="39">
        <v>8</v>
      </c>
      <c r="DJ166" s="39">
        <f t="shared" si="1226"/>
        <v>154792.34399999998</v>
      </c>
      <c r="DK166" s="39"/>
      <c r="DL166" s="39">
        <f t="shared" si="1227"/>
        <v>0</v>
      </c>
      <c r="DM166" s="39">
        <v>13</v>
      </c>
      <c r="DN166" s="39">
        <f t="shared" si="1123"/>
        <v>372098.79389583319</v>
      </c>
      <c r="DO166" s="39"/>
      <c r="DP166" s="39">
        <f t="shared" si="1061"/>
        <v>0</v>
      </c>
      <c r="DQ166" s="39">
        <f t="shared" si="1070"/>
        <v>1489</v>
      </c>
      <c r="DR166" s="39">
        <f t="shared" si="1071"/>
        <v>22414273.976137497</v>
      </c>
    </row>
    <row r="167" spans="1:122" ht="45" customHeight="1" x14ac:dyDescent="0.25">
      <c r="A167" s="46"/>
      <c r="B167" s="47">
        <v>137</v>
      </c>
      <c r="C167" s="33" t="s">
        <v>298</v>
      </c>
      <c r="D167" s="34">
        <f t="shared" si="1065"/>
        <v>19063</v>
      </c>
      <c r="E167" s="35">
        <v>18530</v>
      </c>
      <c r="F167" s="35">
        <v>18715</v>
      </c>
      <c r="G167" s="48">
        <v>1.91</v>
      </c>
      <c r="H167" s="37">
        <v>1</v>
      </c>
      <c r="I167" s="37">
        <v>1</v>
      </c>
      <c r="J167" s="38"/>
      <c r="K167" s="34">
        <v>1.4</v>
      </c>
      <c r="L167" s="34">
        <v>1.68</v>
      </c>
      <c r="M167" s="34">
        <v>2.23</v>
      </c>
      <c r="N167" s="34">
        <v>2.57</v>
      </c>
      <c r="O167" s="39">
        <v>2</v>
      </c>
      <c r="P167" s="39">
        <f t="shared" si="1177"/>
        <v>106763.75068333333</v>
      </c>
      <c r="Q167" s="39">
        <v>0</v>
      </c>
      <c r="R167" s="39">
        <f t="shared" si="1178"/>
        <v>0</v>
      </c>
      <c r="S167" s="39"/>
      <c r="T167" s="39">
        <f t="shared" si="1179"/>
        <v>0</v>
      </c>
      <c r="U167" s="39"/>
      <c r="V167" s="39">
        <f t="shared" si="1180"/>
        <v>0</v>
      </c>
      <c r="W167" s="39">
        <v>0</v>
      </c>
      <c r="X167" s="39">
        <f t="shared" si="1181"/>
        <v>0</v>
      </c>
      <c r="Y167" s="39">
        <v>0</v>
      </c>
      <c r="Z167" s="39">
        <f t="shared" si="1182"/>
        <v>0</v>
      </c>
      <c r="AA167" s="39"/>
      <c r="AB167" s="39">
        <f t="shared" si="1183"/>
        <v>0</v>
      </c>
      <c r="AC167" s="39"/>
      <c r="AD167" s="39">
        <f t="shared" si="1184"/>
        <v>0</v>
      </c>
      <c r="AE167" s="39">
        <v>0</v>
      </c>
      <c r="AF167" s="39">
        <f t="shared" si="1185"/>
        <v>0</v>
      </c>
      <c r="AG167" s="39">
        <v>0</v>
      </c>
      <c r="AH167" s="39">
        <f t="shared" si="1186"/>
        <v>0</v>
      </c>
      <c r="AI167" s="39"/>
      <c r="AJ167" s="39">
        <f t="shared" si="1187"/>
        <v>0</v>
      </c>
      <c r="AK167" s="39"/>
      <c r="AL167" s="39">
        <f t="shared" si="1188"/>
        <v>0</v>
      </c>
      <c r="AM167" s="56">
        <v>8</v>
      </c>
      <c r="AN167" s="39">
        <f t="shared" si="1189"/>
        <v>424506.27963333332</v>
      </c>
      <c r="AO167" s="43">
        <v>0</v>
      </c>
      <c r="AP167" s="39">
        <f t="shared" si="1190"/>
        <v>0</v>
      </c>
      <c r="AQ167" s="39"/>
      <c r="AR167" s="39">
        <f t="shared" si="1191"/>
        <v>0</v>
      </c>
      <c r="AS167" s="39"/>
      <c r="AT167" s="39">
        <f t="shared" si="1192"/>
        <v>0</v>
      </c>
      <c r="AU167" s="39"/>
      <c r="AV167" s="39">
        <f t="shared" si="1193"/>
        <v>0</v>
      </c>
      <c r="AW167" s="39"/>
      <c r="AX167" s="39">
        <f t="shared" si="1194"/>
        <v>0</v>
      </c>
      <c r="AY167" s="39"/>
      <c r="AZ167" s="39">
        <f t="shared" si="1195"/>
        <v>0</v>
      </c>
      <c r="BA167" s="39"/>
      <c r="BB167" s="39">
        <f t="shared" si="1196"/>
        <v>0</v>
      </c>
      <c r="BC167" s="39"/>
      <c r="BD167" s="39">
        <f t="shared" si="1197"/>
        <v>0</v>
      </c>
      <c r="BE167" s="39"/>
      <c r="BF167" s="39">
        <f t="shared" si="1198"/>
        <v>0</v>
      </c>
      <c r="BG167" s="39"/>
      <c r="BH167" s="39">
        <f t="shared" si="1199"/>
        <v>0</v>
      </c>
      <c r="BI167" s="39"/>
      <c r="BJ167" s="39">
        <f t="shared" si="1200"/>
        <v>0</v>
      </c>
      <c r="BK167" s="39">
        <v>0</v>
      </c>
      <c r="BL167" s="39">
        <f t="shared" si="1201"/>
        <v>0</v>
      </c>
      <c r="BM167" s="39"/>
      <c r="BN167" s="39">
        <f t="shared" si="1228"/>
        <v>0</v>
      </c>
      <c r="BO167" s="49">
        <v>30</v>
      </c>
      <c r="BP167" s="39">
        <f t="shared" si="1203"/>
        <v>1646738.5116000001</v>
      </c>
      <c r="BQ167" s="39"/>
      <c r="BR167" s="39">
        <f t="shared" si="1204"/>
        <v>0</v>
      </c>
      <c r="BS167" s="39"/>
      <c r="BT167" s="39">
        <f t="shared" si="1205"/>
        <v>0</v>
      </c>
      <c r="BU167" s="39"/>
      <c r="BV167" s="39">
        <f t="shared" si="1206"/>
        <v>0</v>
      </c>
      <c r="BW167" s="39"/>
      <c r="BX167" s="39">
        <f t="shared" si="1207"/>
        <v>0</v>
      </c>
      <c r="BY167" s="39"/>
      <c r="BZ167" s="39">
        <f t="shared" si="1208"/>
        <v>0</v>
      </c>
      <c r="CA167" s="39"/>
      <c r="CB167" s="39">
        <f t="shared" si="1209"/>
        <v>0</v>
      </c>
      <c r="CC167" s="39"/>
      <c r="CD167" s="39">
        <f t="shared" si="1210"/>
        <v>0</v>
      </c>
      <c r="CE167" s="39"/>
      <c r="CF167" s="39">
        <f t="shared" si="1211"/>
        <v>0</v>
      </c>
      <c r="CG167" s="39"/>
      <c r="CH167" s="39">
        <f t="shared" si="1212"/>
        <v>0</v>
      </c>
      <c r="CI167" s="39"/>
      <c r="CJ167" s="39">
        <f t="shared" si="1213"/>
        <v>0</v>
      </c>
      <c r="CK167" s="39"/>
      <c r="CL167" s="39">
        <f t="shared" si="1214"/>
        <v>0</v>
      </c>
      <c r="CM167" s="39"/>
      <c r="CN167" s="39">
        <f t="shared" si="1215"/>
        <v>0</v>
      </c>
      <c r="CO167" s="39"/>
      <c r="CP167" s="39">
        <f t="shared" si="1216"/>
        <v>0</v>
      </c>
      <c r="CQ167" s="44"/>
      <c r="CR167" s="39">
        <f t="shared" si="1217"/>
        <v>0</v>
      </c>
      <c r="CS167" s="39"/>
      <c r="CT167" s="39">
        <f t="shared" si="1218"/>
        <v>0</v>
      </c>
      <c r="CU167" s="39"/>
      <c r="CV167" s="39">
        <f t="shared" si="1219"/>
        <v>0</v>
      </c>
      <c r="CW167" s="39"/>
      <c r="CX167" s="39">
        <f t="shared" si="1220"/>
        <v>0</v>
      </c>
      <c r="CY167" s="39"/>
      <c r="CZ167" s="39">
        <f t="shared" si="1221"/>
        <v>0</v>
      </c>
      <c r="DA167" s="39"/>
      <c r="DB167" s="39">
        <f t="shared" si="1222"/>
        <v>0</v>
      </c>
      <c r="DC167" s="39"/>
      <c r="DD167" s="39">
        <f t="shared" si="1223"/>
        <v>0</v>
      </c>
      <c r="DE167" s="39"/>
      <c r="DF167" s="39">
        <f t="shared" si="1224"/>
        <v>0</v>
      </c>
      <c r="DG167" s="39"/>
      <c r="DH167" s="39">
        <f t="shared" si="1225"/>
        <v>0</v>
      </c>
      <c r="DI167" s="39"/>
      <c r="DJ167" s="39">
        <f t="shared" si="1226"/>
        <v>0</v>
      </c>
      <c r="DK167" s="39"/>
      <c r="DL167" s="39">
        <f t="shared" si="1227"/>
        <v>0</v>
      </c>
      <c r="DM167" s="39"/>
      <c r="DN167" s="39">
        <f t="shared" si="1123"/>
        <v>0</v>
      </c>
      <c r="DO167" s="39"/>
      <c r="DP167" s="39">
        <f t="shared" si="1061"/>
        <v>0</v>
      </c>
      <c r="DQ167" s="39">
        <f t="shared" si="1070"/>
        <v>40</v>
      </c>
      <c r="DR167" s="39">
        <f t="shared" si="1071"/>
        <v>2178008.5419166666</v>
      </c>
    </row>
    <row r="168" spans="1:122" ht="47.25" customHeight="1" x14ac:dyDescent="0.25">
      <c r="A168" s="46"/>
      <c r="B168" s="47">
        <v>138</v>
      </c>
      <c r="C168" s="33" t="s">
        <v>299</v>
      </c>
      <c r="D168" s="34">
        <f t="shared" si="1065"/>
        <v>19063</v>
      </c>
      <c r="E168" s="35">
        <v>18530</v>
      </c>
      <c r="F168" s="35">
        <v>18715</v>
      </c>
      <c r="G168" s="48">
        <v>2.88</v>
      </c>
      <c r="H168" s="37">
        <v>1</v>
      </c>
      <c r="I168" s="37">
        <v>1</v>
      </c>
      <c r="J168" s="38"/>
      <c r="K168" s="34">
        <v>1.4</v>
      </c>
      <c r="L168" s="34">
        <v>1.68</v>
      </c>
      <c r="M168" s="34">
        <v>2.23</v>
      </c>
      <c r="N168" s="34">
        <v>2.57</v>
      </c>
      <c r="O168" s="39"/>
      <c r="P168" s="39">
        <f t="shared" si="1177"/>
        <v>0</v>
      </c>
      <c r="Q168" s="39">
        <v>0</v>
      </c>
      <c r="R168" s="39">
        <f t="shared" si="1178"/>
        <v>0</v>
      </c>
      <c r="S168" s="39"/>
      <c r="T168" s="39">
        <f t="shared" si="1179"/>
        <v>0</v>
      </c>
      <c r="U168" s="39"/>
      <c r="V168" s="39">
        <f t="shared" si="1180"/>
        <v>0</v>
      </c>
      <c r="W168" s="39">
        <v>93</v>
      </c>
      <c r="X168" s="39">
        <f t="shared" si="1181"/>
        <v>7536392.7962399991</v>
      </c>
      <c r="Y168" s="39">
        <v>0</v>
      </c>
      <c r="Z168" s="39">
        <f t="shared" si="1182"/>
        <v>0</v>
      </c>
      <c r="AA168" s="39"/>
      <c r="AB168" s="39">
        <f t="shared" si="1183"/>
        <v>0</v>
      </c>
      <c r="AC168" s="39"/>
      <c r="AD168" s="39">
        <f t="shared" si="1184"/>
        <v>0</v>
      </c>
      <c r="AE168" s="39">
        <v>0</v>
      </c>
      <c r="AF168" s="39">
        <f t="shared" si="1185"/>
        <v>0</v>
      </c>
      <c r="AG168" s="39">
        <v>0</v>
      </c>
      <c r="AH168" s="39">
        <f t="shared" si="1186"/>
        <v>0</v>
      </c>
      <c r="AI168" s="39"/>
      <c r="AJ168" s="39">
        <f t="shared" si="1187"/>
        <v>0</v>
      </c>
      <c r="AK168" s="39"/>
      <c r="AL168" s="39">
        <f t="shared" si="1188"/>
        <v>0</v>
      </c>
      <c r="AM168" s="56">
        <v>0</v>
      </c>
      <c r="AN168" s="39">
        <f t="shared" si="1189"/>
        <v>0</v>
      </c>
      <c r="AO168" s="43">
        <v>0</v>
      </c>
      <c r="AP168" s="39">
        <f t="shared" si="1190"/>
        <v>0</v>
      </c>
      <c r="AQ168" s="39"/>
      <c r="AR168" s="39">
        <f t="shared" si="1191"/>
        <v>0</v>
      </c>
      <c r="AS168" s="39"/>
      <c r="AT168" s="39">
        <f t="shared" si="1192"/>
        <v>0</v>
      </c>
      <c r="AU168" s="39"/>
      <c r="AV168" s="39">
        <f t="shared" si="1193"/>
        <v>0</v>
      </c>
      <c r="AW168" s="39"/>
      <c r="AX168" s="39">
        <f t="shared" si="1194"/>
        <v>0</v>
      </c>
      <c r="AY168" s="39"/>
      <c r="AZ168" s="39">
        <f t="shared" si="1195"/>
        <v>0</v>
      </c>
      <c r="BA168" s="39"/>
      <c r="BB168" s="39">
        <f t="shared" si="1196"/>
        <v>0</v>
      </c>
      <c r="BC168" s="39"/>
      <c r="BD168" s="39">
        <f t="shared" si="1197"/>
        <v>0</v>
      </c>
      <c r="BE168" s="39"/>
      <c r="BF168" s="39">
        <f t="shared" si="1198"/>
        <v>0</v>
      </c>
      <c r="BG168" s="39"/>
      <c r="BH168" s="39">
        <f t="shared" si="1199"/>
        <v>0</v>
      </c>
      <c r="BI168" s="39"/>
      <c r="BJ168" s="39">
        <f t="shared" si="1200"/>
        <v>0</v>
      </c>
      <c r="BK168" s="39">
        <v>0</v>
      </c>
      <c r="BL168" s="39">
        <f t="shared" si="1201"/>
        <v>0</v>
      </c>
      <c r="BM168" s="39"/>
      <c r="BN168" s="39">
        <f t="shared" si="1228"/>
        <v>0</v>
      </c>
      <c r="BO168" s="49"/>
      <c r="BP168" s="39">
        <f t="shared" si="1203"/>
        <v>0</v>
      </c>
      <c r="BQ168" s="39"/>
      <c r="BR168" s="39">
        <f t="shared" si="1204"/>
        <v>0</v>
      </c>
      <c r="BS168" s="39"/>
      <c r="BT168" s="39">
        <f t="shared" si="1205"/>
        <v>0</v>
      </c>
      <c r="BU168" s="39"/>
      <c r="BV168" s="39">
        <f t="shared" si="1206"/>
        <v>0</v>
      </c>
      <c r="BW168" s="39"/>
      <c r="BX168" s="39">
        <f t="shared" si="1207"/>
        <v>0</v>
      </c>
      <c r="BY168" s="39"/>
      <c r="BZ168" s="39">
        <f t="shared" si="1208"/>
        <v>0</v>
      </c>
      <c r="CA168" s="39"/>
      <c r="CB168" s="39">
        <f t="shared" si="1209"/>
        <v>0</v>
      </c>
      <c r="CC168" s="39"/>
      <c r="CD168" s="39">
        <f t="shared" si="1210"/>
        <v>0</v>
      </c>
      <c r="CE168" s="39"/>
      <c r="CF168" s="39">
        <f t="shared" si="1211"/>
        <v>0</v>
      </c>
      <c r="CG168" s="39"/>
      <c r="CH168" s="39">
        <f t="shared" si="1212"/>
        <v>0</v>
      </c>
      <c r="CI168" s="39"/>
      <c r="CJ168" s="39">
        <f t="shared" si="1213"/>
        <v>0</v>
      </c>
      <c r="CK168" s="39"/>
      <c r="CL168" s="39">
        <f t="shared" si="1214"/>
        <v>0</v>
      </c>
      <c r="CM168" s="39"/>
      <c r="CN168" s="39">
        <f t="shared" si="1215"/>
        <v>0</v>
      </c>
      <c r="CO168" s="39"/>
      <c r="CP168" s="39">
        <f t="shared" si="1216"/>
        <v>0</v>
      </c>
      <c r="CQ168" s="44"/>
      <c r="CR168" s="39">
        <f t="shared" si="1217"/>
        <v>0</v>
      </c>
      <c r="CS168" s="39"/>
      <c r="CT168" s="39">
        <f t="shared" si="1218"/>
        <v>0</v>
      </c>
      <c r="CU168" s="39"/>
      <c r="CV168" s="39">
        <f t="shared" si="1219"/>
        <v>0</v>
      </c>
      <c r="CW168" s="39">
        <v>5</v>
      </c>
      <c r="CX168" s="39">
        <f t="shared" si="1220"/>
        <v>519128.77967999992</v>
      </c>
      <c r="CY168" s="39"/>
      <c r="CZ168" s="39">
        <f t="shared" si="1221"/>
        <v>0</v>
      </c>
      <c r="DA168" s="39"/>
      <c r="DB168" s="39">
        <f t="shared" si="1222"/>
        <v>0</v>
      </c>
      <c r="DC168" s="39"/>
      <c r="DD168" s="39">
        <f t="shared" si="1223"/>
        <v>0</v>
      </c>
      <c r="DE168" s="39"/>
      <c r="DF168" s="39">
        <f t="shared" si="1224"/>
        <v>0</v>
      </c>
      <c r="DG168" s="39"/>
      <c r="DH168" s="39">
        <f t="shared" si="1225"/>
        <v>0</v>
      </c>
      <c r="DI168" s="39"/>
      <c r="DJ168" s="39">
        <f t="shared" si="1226"/>
        <v>0</v>
      </c>
      <c r="DK168" s="39"/>
      <c r="DL168" s="39">
        <f t="shared" si="1227"/>
        <v>0</v>
      </c>
      <c r="DM168" s="39"/>
      <c r="DN168" s="39">
        <f t="shared" si="1123"/>
        <v>0</v>
      </c>
      <c r="DO168" s="39"/>
      <c r="DP168" s="39">
        <f t="shared" si="1061"/>
        <v>0</v>
      </c>
      <c r="DQ168" s="39">
        <f t="shared" si="1070"/>
        <v>98</v>
      </c>
      <c r="DR168" s="39">
        <f t="shared" si="1071"/>
        <v>8055521.5759199988</v>
      </c>
    </row>
    <row r="169" spans="1:122" ht="48" customHeight="1" x14ac:dyDescent="0.25">
      <c r="A169" s="46"/>
      <c r="B169" s="47">
        <v>139</v>
      </c>
      <c r="C169" s="33" t="s">
        <v>300</v>
      </c>
      <c r="D169" s="34">
        <f t="shared" si="1065"/>
        <v>19063</v>
      </c>
      <c r="E169" s="35">
        <v>18530</v>
      </c>
      <c r="F169" s="35">
        <v>18715</v>
      </c>
      <c r="G169" s="48">
        <v>4.25</v>
      </c>
      <c r="H169" s="37">
        <v>1</v>
      </c>
      <c r="I169" s="37">
        <v>1</v>
      </c>
      <c r="J169" s="38"/>
      <c r="K169" s="34">
        <v>1.4</v>
      </c>
      <c r="L169" s="34">
        <v>1.68</v>
      </c>
      <c r="M169" s="34">
        <v>2.23</v>
      </c>
      <c r="N169" s="34">
        <v>2.57</v>
      </c>
      <c r="O169" s="39">
        <v>2</v>
      </c>
      <c r="P169" s="39">
        <f t="shared" si="1177"/>
        <v>237563.3195833333</v>
      </c>
      <c r="Q169" s="39">
        <v>0</v>
      </c>
      <c r="R169" s="39">
        <f t="shared" si="1178"/>
        <v>0</v>
      </c>
      <c r="S169" s="39"/>
      <c r="T169" s="39">
        <f t="shared" si="1179"/>
        <v>0</v>
      </c>
      <c r="U169" s="39"/>
      <c r="V169" s="39">
        <f t="shared" si="1180"/>
        <v>0</v>
      </c>
      <c r="W169" s="39">
        <v>3</v>
      </c>
      <c r="X169" s="39">
        <f t="shared" si="1181"/>
        <v>358755.25743749994</v>
      </c>
      <c r="Y169" s="39">
        <v>0</v>
      </c>
      <c r="Z169" s="39">
        <f t="shared" si="1182"/>
        <v>0</v>
      </c>
      <c r="AA169" s="39"/>
      <c r="AB169" s="39">
        <f t="shared" si="1183"/>
        <v>0</v>
      </c>
      <c r="AC169" s="39"/>
      <c r="AD169" s="39">
        <f t="shared" si="1184"/>
        <v>0</v>
      </c>
      <c r="AE169" s="39">
        <v>0</v>
      </c>
      <c r="AF169" s="39">
        <f t="shared" si="1185"/>
        <v>0</v>
      </c>
      <c r="AG169" s="39">
        <v>0</v>
      </c>
      <c r="AH169" s="39">
        <f t="shared" si="1186"/>
        <v>0</v>
      </c>
      <c r="AI169" s="39"/>
      <c r="AJ169" s="39">
        <f t="shared" si="1187"/>
        <v>0</v>
      </c>
      <c r="AK169" s="39"/>
      <c r="AL169" s="39">
        <f t="shared" si="1188"/>
        <v>0</v>
      </c>
      <c r="AM169" s="56">
        <v>0</v>
      </c>
      <c r="AN169" s="39">
        <f t="shared" si="1189"/>
        <v>0</v>
      </c>
      <c r="AO169" s="43">
        <v>0</v>
      </c>
      <c r="AP169" s="39">
        <f t="shared" si="1190"/>
        <v>0</v>
      </c>
      <c r="AQ169" s="39"/>
      <c r="AR169" s="39">
        <f t="shared" si="1191"/>
        <v>0</v>
      </c>
      <c r="AS169" s="39"/>
      <c r="AT169" s="39">
        <f t="shared" si="1192"/>
        <v>0</v>
      </c>
      <c r="AU169" s="39"/>
      <c r="AV169" s="39">
        <f t="shared" si="1193"/>
        <v>0</v>
      </c>
      <c r="AW169" s="39"/>
      <c r="AX169" s="39">
        <f t="shared" si="1194"/>
        <v>0</v>
      </c>
      <c r="AY169" s="39"/>
      <c r="AZ169" s="39">
        <f t="shared" si="1195"/>
        <v>0</v>
      </c>
      <c r="BA169" s="39"/>
      <c r="BB169" s="39">
        <f t="shared" si="1196"/>
        <v>0</v>
      </c>
      <c r="BC169" s="39"/>
      <c r="BD169" s="39">
        <f t="shared" si="1197"/>
        <v>0</v>
      </c>
      <c r="BE169" s="39"/>
      <c r="BF169" s="39">
        <f t="shared" si="1198"/>
        <v>0</v>
      </c>
      <c r="BG169" s="39"/>
      <c r="BH169" s="39">
        <f t="shared" si="1199"/>
        <v>0</v>
      </c>
      <c r="BI169" s="39"/>
      <c r="BJ169" s="39">
        <f t="shared" si="1200"/>
        <v>0</v>
      </c>
      <c r="BK169" s="39">
        <v>0</v>
      </c>
      <c r="BL169" s="39">
        <f t="shared" si="1201"/>
        <v>0</v>
      </c>
      <c r="BM169" s="39"/>
      <c r="BN169" s="39">
        <f t="shared" si="1228"/>
        <v>0</v>
      </c>
      <c r="BO169" s="49"/>
      <c r="BP169" s="39">
        <f t="shared" si="1203"/>
        <v>0</v>
      </c>
      <c r="BQ169" s="39"/>
      <c r="BR169" s="39">
        <f t="shared" si="1204"/>
        <v>0</v>
      </c>
      <c r="BS169" s="39"/>
      <c r="BT169" s="39">
        <f t="shared" si="1205"/>
        <v>0</v>
      </c>
      <c r="BU169" s="39"/>
      <c r="BV169" s="39">
        <f t="shared" si="1206"/>
        <v>0</v>
      </c>
      <c r="BW169" s="39"/>
      <c r="BX169" s="39">
        <f t="shared" si="1207"/>
        <v>0</v>
      </c>
      <c r="BY169" s="39"/>
      <c r="BZ169" s="39">
        <f t="shared" si="1208"/>
        <v>0</v>
      </c>
      <c r="CA169" s="39"/>
      <c r="CB169" s="39">
        <f t="shared" si="1209"/>
        <v>0</v>
      </c>
      <c r="CC169" s="39"/>
      <c r="CD169" s="39">
        <f t="shared" si="1210"/>
        <v>0</v>
      </c>
      <c r="CE169" s="39"/>
      <c r="CF169" s="39">
        <f t="shared" si="1211"/>
        <v>0</v>
      </c>
      <c r="CG169" s="39"/>
      <c r="CH169" s="39">
        <f t="shared" si="1212"/>
        <v>0</v>
      </c>
      <c r="CI169" s="39"/>
      <c r="CJ169" s="39">
        <f t="shared" si="1213"/>
        <v>0</v>
      </c>
      <c r="CK169" s="39"/>
      <c r="CL169" s="39">
        <f t="shared" si="1214"/>
        <v>0</v>
      </c>
      <c r="CM169" s="39"/>
      <c r="CN169" s="39">
        <f t="shared" si="1215"/>
        <v>0</v>
      </c>
      <c r="CO169" s="39"/>
      <c r="CP169" s="39">
        <f t="shared" si="1216"/>
        <v>0</v>
      </c>
      <c r="CQ169" s="44"/>
      <c r="CR169" s="39">
        <f t="shared" si="1217"/>
        <v>0</v>
      </c>
      <c r="CS169" s="39"/>
      <c r="CT169" s="39">
        <f t="shared" si="1218"/>
        <v>0</v>
      </c>
      <c r="CU169" s="39"/>
      <c r="CV169" s="39">
        <f t="shared" si="1219"/>
        <v>0</v>
      </c>
      <c r="CW169" s="39"/>
      <c r="CX169" s="39">
        <f t="shared" si="1220"/>
        <v>0</v>
      </c>
      <c r="CY169" s="39"/>
      <c r="CZ169" s="39">
        <f t="shared" si="1221"/>
        <v>0</v>
      </c>
      <c r="DA169" s="39"/>
      <c r="DB169" s="39">
        <f t="shared" si="1222"/>
        <v>0</v>
      </c>
      <c r="DC169" s="39"/>
      <c r="DD169" s="39">
        <f t="shared" si="1223"/>
        <v>0</v>
      </c>
      <c r="DE169" s="39"/>
      <c r="DF169" s="39">
        <f t="shared" si="1224"/>
        <v>0</v>
      </c>
      <c r="DG169" s="39"/>
      <c r="DH169" s="39">
        <f t="shared" si="1225"/>
        <v>0</v>
      </c>
      <c r="DI169" s="39"/>
      <c r="DJ169" s="39">
        <f t="shared" si="1226"/>
        <v>0</v>
      </c>
      <c r="DK169" s="39"/>
      <c r="DL169" s="39">
        <f t="shared" si="1227"/>
        <v>0</v>
      </c>
      <c r="DM169" s="39"/>
      <c r="DN169" s="39">
        <f t="shared" si="1123"/>
        <v>0</v>
      </c>
      <c r="DO169" s="39"/>
      <c r="DP169" s="39">
        <f t="shared" si="1061"/>
        <v>0</v>
      </c>
      <c r="DQ169" s="39">
        <f t="shared" si="1070"/>
        <v>5</v>
      </c>
      <c r="DR169" s="39">
        <f t="shared" si="1071"/>
        <v>596318.57702083327</v>
      </c>
    </row>
    <row r="170" spans="1:122" ht="45" customHeight="1" x14ac:dyDescent="0.25">
      <c r="A170" s="46"/>
      <c r="B170" s="47">
        <v>140</v>
      </c>
      <c r="C170" s="33" t="s">
        <v>301</v>
      </c>
      <c r="D170" s="34">
        <f t="shared" si="1065"/>
        <v>19063</v>
      </c>
      <c r="E170" s="35">
        <v>18530</v>
      </c>
      <c r="F170" s="35">
        <v>18715</v>
      </c>
      <c r="G170" s="48">
        <v>2.56</v>
      </c>
      <c r="H170" s="37">
        <v>1</v>
      </c>
      <c r="I170" s="37">
        <v>1</v>
      </c>
      <c r="J170" s="38"/>
      <c r="K170" s="34">
        <v>1.4</v>
      </c>
      <c r="L170" s="34">
        <v>1.68</v>
      </c>
      <c r="M170" s="34">
        <v>2.23</v>
      </c>
      <c r="N170" s="34">
        <v>2.57</v>
      </c>
      <c r="O170" s="39">
        <v>0</v>
      </c>
      <c r="P170" s="39">
        <f t="shared" si="1177"/>
        <v>0</v>
      </c>
      <c r="Q170" s="39">
        <v>0</v>
      </c>
      <c r="R170" s="39">
        <f t="shared" si="1178"/>
        <v>0</v>
      </c>
      <c r="S170" s="39"/>
      <c r="T170" s="39">
        <f t="shared" si="1179"/>
        <v>0</v>
      </c>
      <c r="U170" s="39"/>
      <c r="V170" s="39">
        <f t="shared" si="1180"/>
        <v>0</v>
      </c>
      <c r="W170" s="39">
        <v>0</v>
      </c>
      <c r="X170" s="39">
        <f t="shared" si="1181"/>
        <v>0</v>
      </c>
      <c r="Y170" s="39">
        <v>0</v>
      </c>
      <c r="Z170" s="39">
        <f t="shared" si="1182"/>
        <v>0</v>
      </c>
      <c r="AA170" s="39"/>
      <c r="AB170" s="39">
        <f t="shared" si="1183"/>
        <v>0</v>
      </c>
      <c r="AC170" s="39"/>
      <c r="AD170" s="39">
        <f t="shared" si="1184"/>
        <v>0</v>
      </c>
      <c r="AE170" s="39">
        <v>0</v>
      </c>
      <c r="AF170" s="39">
        <f t="shared" si="1185"/>
        <v>0</v>
      </c>
      <c r="AG170" s="39">
        <v>0</v>
      </c>
      <c r="AH170" s="39">
        <f t="shared" si="1186"/>
        <v>0</v>
      </c>
      <c r="AI170" s="39"/>
      <c r="AJ170" s="39">
        <f t="shared" si="1187"/>
        <v>0</v>
      </c>
      <c r="AK170" s="39"/>
      <c r="AL170" s="39">
        <f t="shared" si="1188"/>
        <v>0</v>
      </c>
      <c r="AM170" s="56">
        <v>0</v>
      </c>
      <c r="AN170" s="39">
        <f t="shared" si="1189"/>
        <v>0</v>
      </c>
      <c r="AO170" s="43">
        <v>0</v>
      </c>
      <c r="AP170" s="39">
        <f t="shared" si="1190"/>
        <v>0</v>
      </c>
      <c r="AQ170" s="39"/>
      <c r="AR170" s="39">
        <f t="shared" si="1191"/>
        <v>0</v>
      </c>
      <c r="AS170" s="39"/>
      <c r="AT170" s="39">
        <f t="shared" si="1192"/>
        <v>0</v>
      </c>
      <c r="AU170" s="39"/>
      <c r="AV170" s="39">
        <f t="shared" si="1193"/>
        <v>0</v>
      </c>
      <c r="AW170" s="39"/>
      <c r="AX170" s="39">
        <f t="shared" si="1194"/>
        <v>0</v>
      </c>
      <c r="AY170" s="39"/>
      <c r="AZ170" s="39">
        <f t="shared" si="1195"/>
        <v>0</v>
      </c>
      <c r="BA170" s="39"/>
      <c r="BB170" s="39">
        <f t="shared" si="1196"/>
        <v>0</v>
      </c>
      <c r="BC170" s="39"/>
      <c r="BD170" s="39">
        <f t="shared" si="1197"/>
        <v>0</v>
      </c>
      <c r="BE170" s="39"/>
      <c r="BF170" s="39">
        <f t="shared" si="1198"/>
        <v>0</v>
      </c>
      <c r="BG170" s="39"/>
      <c r="BH170" s="39">
        <f t="shared" si="1199"/>
        <v>0</v>
      </c>
      <c r="BI170" s="39"/>
      <c r="BJ170" s="39">
        <f t="shared" si="1200"/>
        <v>0</v>
      </c>
      <c r="BK170" s="39">
        <v>0</v>
      </c>
      <c r="BL170" s="39">
        <f t="shared" si="1201"/>
        <v>0</v>
      </c>
      <c r="BM170" s="39"/>
      <c r="BN170" s="39">
        <f t="shared" si="1228"/>
        <v>0</v>
      </c>
      <c r="BO170" s="49"/>
      <c r="BP170" s="39">
        <f t="shared" si="1203"/>
        <v>0</v>
      </c>
      <c r="BQ170" s="39"/>
      <c r="BR170" s="39">
        <f t="shared" si="1204"/>
        <v>0</v>
      </c>
      <c r="BS170" s="39"/>
      <c r="BT170" s="39">
        <f t="shared" si="1205"/>
        <v>0</v>
      </c>
      <c r="BU170" s="39"/>
      <c r="BV170" s="39">
        <f t="shared" si="1206"/>
        <v>0</v>
      </c>
      <c r="BW170" s="39"/>
      <c r="BX170" s="39">
        <f t="shared" si="1207"/>
        <v>0</v>
      </c>
      <c r="BY170" s="39"/>
      <c r="BZ170" s="39">
        <f t="shared" si="1208"/>
        <v>0</v>
      </c>
      <c r="CA170" s="39"/>
      <c r="CB170" s="39">
        <f t="shared" si="1209"/>
        <v>0</v>
      </c>
      <c r="CC170" s="39"/>
      <c r="CD170" s="39">
        <f t="shared" si="1210"/>
        <v>0</v>
      </c>
      <c r="CE170" s="39"/>
      <c r="CF170" s="39">
        <f t="shared" si="1211"/>
        <v>0</v>
      </c>
      <c r="CG170" s="39"/>
      <c r="CH170" s="39">
        <f t="shared" si="1212"/>
        <v>0</v>
      </c>
      <c r="CI170" s="39"/>
      <c r="CJ170" s="39">
        <f t="shared" si="1213"/>
        <v>0</v>
      </c>
      <c r="CK170" s="39"/>
      <c r="CL170" s="39">
        <f t="shared" si="1214"/>
        <v>0</v>
      </c>
      <c r="CM170" s="39"/>
      <c r="CN170" s="39">
        <f t="shared" si="1215"/>
        <v>0</v>
      </c>
      <c r="CO170" s="39"/>
      <c r="CP170" s="39">
        <f t="shared" si="1216"/>
        <v>0</v>
      </c>
      <c r="CQ170" s="44"/>
      <c r="CR170" s="39">
        <f t="shared" si="1217"/>
        <v>0</v>
      </c>
      <c r="CS170" s="39"/>
      <c r="CT170" s="39">
        <f t="shared" si="1218"/>
        <v>0</v>
      </c>
      <c r="CU170" s="39"/>
      <c r="CV170" s="39">
        <f t="shared" si="1219"/>
        <v>0</v>
      </c>
      <c r="CW170" s="39"/>
      <c r="CX170" s="39">
        <f t="shared" si="1220"/>
        <v>0</v>
      </c>
      <c r="CY170" s="39"/>
      <c r="CZ170" s="39">
        <f t="shared" si="1221"/>
        <v>0</v>
      </c>
      <c r="DA170" s="39"/>
      <c r="DB170" s="39">
        <f t="shared" si="1222"/>
        <v>0</v>
      </c>
      <c r="DC170" s="39"/>
      <c r="DD170" s="39">
        <f t="shared" si="1223"/>
        <v>0</v>
      </c>
      <c r="DE170" s="39"/>
      <c r="DF170" s="39">
        <f t="shared" si="1224"/>
        <v>0</v>
      </c>
      <c r="DG170" s="39"/>
      <c r="DH170" s="39">
        <f t="shared" si="1225"/>
        <v>0</v>
      </c>
      <c r="DI170" s="39"/>
      <c r="DJ170" s="39">
        <f t="shared" si="1226"/>
        <v>0</v>
      </c>
      <c r="DK170" s="39"/>
      <c r="DL170" s="39">
        <f t="shared" si="1227"/>
        <v>0</v>
      </c>
      <c r="DM170" s="39"/>
      <c r="DN170" s="39">
        <f t="shared" si="1123"/>
        <v>0</v>
      </c>
      <c r="DO170" s="39"/>
      <c r="DP170" s="39">
        <f t="shared" si="1061"/>
        <v>0</v>
      </c>
      <c r="DQ170" s="39">
        <f t="shared" si="1070"/>
        <v>0</v>
      </c>
      <c r="DR170" s="39">
        <f t="shared" si="1071"/>
        <v>0</v>
      </c>
    </row>
    <row r="171" spans="1:122" ht="45" customHeight="1" x14ac:dyDescent="0.25">
      <c r="A171" s="46"/>
      <c r="B171" s="47">
        <v>141</v>
      </c>
      <c r="C171" s="33" t="s">
        <v>302</v>
      </c>
      <c r="D171" s="34">
        <f t="shared" si="1065"/>
        <v>19063</v>
      </c>
      <c r="E171" s="35">
        <v>18530</v>
      </c>
      <c r="F171" s="35">
        <v>18715</v>
      </c>
      <c r="G171" s="48">
        <v>3.6</v>
      </c>
      <c r="H171" s="37">
        <v>1</v>
      </c>
      <c r="I171" s="37">
        <v>1</v>
      </c>
      <c r="J171" s="38"/>
      <c r="K171" s="34">
        <v>1.4</v>
      </c>
      <c r="L171" s="34">
        <v>1.68</v>
      </c>
      <c r="M171" s="34">
        <v>2.23</v>
      </c>
      <c r="N171" s="34">
        <v>2.57</v>
      </c>
      <c r="O171" s="39">
        <v>6</v>
      </c>
      <c r="P171" s="39">
        <f t="shared" si="1177"/>
        <v>603690.31799999997</v>
      </c>
      <c r="Q171" s="39">
        <v>0</v>
      </c>
      <c r="R171" s="39">
        <f t="shared" si="1178"/>
        <v>0</v>
      </c>
      <c r="S171" s="39"/>
      <c r="T171" s="39">
        <f t="shared" si="1179"/>
        <v>0</v>
      </c>
      <c r="U171" s="39"/>
      <c r="V171" s="39">
        <f t="shared" si="1180"/>
        <v>0</v>
      </c>
      <c r="W171" s="39">
        <v>72</v>
      </c>
      <c r="X171" s="39">
        <f t="shared" si="1181"/>
        <v>7293283.3512000004</v>
      </c>
      <c r="Y171" s="39">
        <v>0</v>
      </c>
      <c r="Z171" s="39">
        <f t="shared" si="1182"/>
        <v>0</v>
      </c>
      <c r="AA171" s="39"/>
      <c r="AB171" s="39">
        <f t="shared" si="1183"/>
        <v>0</v>
      </c>
      <c r="AC171" s="39"/>
      <c r="AD171" s="39">
        <f t="shared" si="1184"/>
        <v>0</v>
      </c>
      <c r="AE171" s="39">
        <v>0</v>
      </c>
      <c r="AF171" s="39">
        <f t="shared" si="1185"/>
        <v>0</v>
      </c>
      <c r="AG171" s="39">
        <v>0</v>
      </c>
      <c r="AH171" s="39">
        <f t="shared" si="1186"/>
        <v>0</v>
      </c>
      <c r="AI171" s="39"/>
      <c r="AJ171" s="39">
        <f t="shared" si="1187"/>
        <v>0</v>
      </c>
      <c r="AK171" s="39"/>
      <c r="AL171" s="39">
        <f t="shared" si="1188"/>
        <v>0</v>
      </c>
      <c r="AM171" s="56">
        <v>0</v>
      </c>
      <c r="AN171" s="39">
        <f t="shared" si="1189"/>
        <v>0</v>
      </c>
      <c r="AO171" s="43">
        <v>3</v>
      </c>
      <c r="AP171" s="39">
        <f t="shared" si="1190"/>
        <v>348897.71952000004</v>
      </c>
      <c r="AQ171" s="39"/>
      <c r="AR171" s="39">
        <f t="shared" si="1191"/>
        <v>0</v>
      </c>
      <c r="AS171" s="39"/>
      <c r="AT171" s="39">
        <f t="shared" si="1192"/>
        <v>0</v>
      </c>
      <c r="AU171" s="39">
        <v>5</v>
      </c>
      <c r="AV171" s="39">
        <f t="shared" si="1193"/>
        <v>600087.41100000008</v>
      </c>
      <c r="AW171" s="39"/>
      <c r="AX171" s="39">
        <f t="shared" si="1194"/>
        <v>0</v>
      </c>
      <c r="AY171" s="39"/>
      <c r="AZ171" s="39">
        <f t="shared" si="1195"/>
        <v>0</v>
      </c>
      <c r="BA171" s="39"/>
      <c r="BB171" s="39">
        <f t="shared" si="1196"/>
        <v>0</v>
      </c>
      <c r="BC171" s="39"/>
      <c r="BD171" s="39">
        <f t="shared" si="1197"/>
        <v>0</v>
      </c>
      <c r="BE171" s="39"/>
      <c r="BF171" s="39">
        <f t="shared" si="1198"/>
        <v>0</v>
      </c>
      <c r="BG171" s="39"/>
      <c r="BH171" s="39">
        <f t="shared" si="1199"/>
        <v>0</v>
      </c>
      <c r="BI171" s="39"/>
      <c r="BJ171" s="39">
        <f t="shared" si="1200"/>
        <v>0</v>
      </c>
      <c r="BK171" s="39">
        <v>3</v>
      </c>
      <c r="BL171" s="39">
        <f t="shared" si="1201"/>
        <v>303886.8063</v>
      </c>
      <c r="BM171" s="39"/>
      <c r="BN171" s="39">
        <f t="shared" si="1228"/>
        <v>0</v>
      </c>
      <c r="BO171" s="49"/>
      <c r="BP171" s="39">
        <f t="shared" si="1203"/>
        <v>0</v>
      </c>
      <c r="BQ171" s="39"/>
      <c r="BR171" s="39">
        <f t="shared" si="1204"/>
        <v>0</v>
      </c>
      <c r="BS171" s="39"/>
      <c r="BT171" s="39">
        <f t="shared" si="1205"/>
        <v>0</v>
      </c>
      <c r="BU171" s="39"/>
      <c r="BV171" s="39">
        <f t="shared" si="1206"/>
        <v>0</v>
      </c>
      <c r="BW171" s="39"/>
      <c r="BX171" s="39">
        <f t="shared" si="1207"/>
        <v>0</v>
      </c>
      <c r="BY171" s="39"/>
      <c r="BZ171" s="39">
        <f t="shared" si="1208"/>
        <v>0</v>
      </c>
      <c r="CA171" s="39"/>
      <c r="CB171" s="39">
        <f t="shared" si="1209"/>
        <v>0</v>
      </c>
      <c r="CC171" s="39"/>
      <c r="CD171" s="39">
        <f t="shared" si="1210"/>
        <v>0</v>
      </c>
      <c r="CE171" s="39"/>
      <c r="CF171" s="39">
        <f t="shared" si="1211"/>
        <v>0</v>
      </c>
      <c r="CG171" s="39"/>
      <c r="CH171" s="39">
        <f t="shared" si="1212"/>
        <v>0</v>
      </c>
      <c r="CI171" s="39"/>
      <c r="CJ171" s="39">
        <f t="shared" si="1213"/>
        <v>0</v>
      </c>
      <c r="CK171" s="39"/>
      <c r="CL171" s="39">
        <f t="shared" si="1214"/>
        <v>0</v>
      </c>
      <c r="CM171" s="39"/>
      <c r="CN171" s="39">
        <f t="shared" si="1215"/>
        <v>0</v>
      </c>
      <c r="CO171" s="39"/>
      <c r="CP171" s="39">
        <f t="shared" si="1216"/>
        <v>0</v>
      </c>
      <c r="CQ171" s="44"/>
      <c r="CR171" s="39">
        <f t="shared" si="1217"/>
        <v>0</v>
      </c>
      <c r="CS171" s="39"/>
      <c r="CT171" s="39">
        <f t="shared" si="1218"/>
        <v>0</v>
      </c>
      <c r="CU171" s="39"/>
      <c r="CV171" s="39">
        <f t="shared" si="1219"/>
        <v>0</v>
      </c>
      <c r="CW171" s="39"/>
      <c r="CX171" s="39">
        <f t="shared" si="1220"/>
        <v>0</v>
      </c>
      <c r="CY171" s="39"/>
      <c r="CZ171" s="39">
        <f t="shared" si="1221"/>
        <v>0</v>
      </c>
      <c r="DA171" s="39"/>
      <c r="DB171" s="39">
        <f t="shared" si="1222"/>
        <v>0</v>
      </c>
      <c r="DC171" s="39"/>
      <c r="DD171" s="39">
        <f t="shared" si="1223"/>
        <v>0</v>
      </c>
      <c r="DE171" s="39"/>
      <c r="DF171" s="39">
        <f t="shared" si="1224"/>
        <v>0</v>
      </c>
      <c r="DG171" s="39"/>
      <c r="DH171" s="39">
        <f t="shared" si="1225"/>
        <v>0</v>
      </c>
      <c r="DI171" s="39"/>
      <c r="DJ171" s="39">
        <f t="shared" si="1226"/>
        <v>0</v>
      </c>
      <c r="DK171" s="39"/>
      <c r="DL171" s="39">
        <f t="shared" si="1227"/>
        <v>0</v>
      </c>
      <c r="DM171" s="39"/>
      <c r="DN171" s="39">
        <f t="shared" si="1123"/>
        <v>0</v>
      </c>
      <c r="DO171" s="39"/>
      <c r="DP171" s="39">
        <f t="shared" si="1061"/>
        <v>0</v>
      </c>
      <c r="DQ171" s="39">
        <f t="shared" si="1070"/>
        <v>89</v>
      </c>
      <c r="DR171" s="39">
        <f t="shared" si="1071"/>
        <v>9149845.6060199998</v>
      </c>
    </row>
    <row r="172" spans="1:122" ht="34.5" customHeight="1" x14ac:dyDescent="0.25">
      <c r="A172" s="46"/>
      <c r="B172" s="47">
        <v>142</v>
      </c>
      <c r="C172" s="33" t="s">
        <v>303</v>
      </c>
      <c r="D172" s="34">
        <f t="shared" si="1065"/>
        <v>19063</v>
      </c>
      <c r="E172" s="35">
        <v>18530</v>
      </c>
      <c r="F172" s="35">
        <v>18715</v>
      </c>
      <c r="G172" s="48">
        <v>4.2699999999999996</v>
      </c>
      <c r="H172" s="37">
        <v>1</v>
      </c>
      <c r="I172" s="37">
        <v>1</v>
      </c>
      <c r="J172" s="38"/>
      <c r="K172" s="34">
        <v>1.4</v>
      </c>
      <c r="L172" s="34">
        <v>1.68</v>
      </c>
      <c r="M172" s="34">
        <v>2.23</v>
      </c>
      <c r="N172" s="34">
        <v>2.57</v>
      </c>
      <c r="O172" s="39">
        <v>106</v>
      </c>
      <c r="P172" s="39">
        <f t="shared" ref="P172:P175" si="1229">(O172/12*5*$D172*$G172*$H172*$K172*P$9)+(O172/12*4*$E172*$G172*$I172*$K172)+(O172/12*3*$F172*$G172*$I172*$K172)</f>
        <v>11962234.007849999</v>
      </c>
      <c r="Q172" s="39">
        <v>0</v>
      </c>
      <c r="R172" s="39">
        <f t="shared" ref="R172:R175" si="1230">(Q172/12*5*$D172*$G172*$H172*$K172*R$9)+(Q172/12*4*$E172*$G172*$I172*$K172)+(Q172/12*3*$F172*$G172*$I172*$K172)</f>
        <v>0</v>
      </c>
      <c r="S172" s="39">
        <v>0</v>
      </c>
      <c r="T172" s="39">
        <f t="shared" ref="T172:T175" si="1231">(S172/12*5*$D172*$G172*$H172*$K172*T$9)+(S172/12*4*$E172*$G172*$I172*$K172)+(S172/12*3*$F172*$G172*$I172*$K172)</f>
        <v>0</v>
      </c>
      <c r="U172" s="39"/>
      <c r="V172" s="39">
        <f t="shared" ref="V172:V175" si="1232">(U172/12*5*$D172*$G172*$H172*$K172*V$9)+(U172/12*4*$E172*$G172*$I172*$K172)+(U172/12*3*$F172*$G172*$I172*$K172)</f>
        <v>0</v>
      </c>
      <c r="W172" s="39">
        <v>0</v>
      </c>
      <c r="X172" s="39">
        <f t="shared" ref="X172:X175" si="1233">(W172/12*5*$D172*$G172*$H172*$K172*X$9)+(W172/12*4*$E172*$G172*$I172*$K172)+(W172/12*3*$F172*$G172*$I172*$K172)</f>
        <v>0</v>
      </c>
      <c r="Y172" s="39">
        <v>0</v>
      </c>
      <c r="Z172" s="39">
        <f t="shared" ref="Z172:Z175" si="1234">(Y172/12*5*$D172*$G172*$H172*$K172*Z$9)+(Y172/12*4*$E172*$G172*$I172*$K172)+(Y172/12*3*$F172*$G172*$I172*$K172)</f>
        <v>0</v>
      </c>
      <c r="AA172" s="39">
        <v>0</v>
      </c>
      <c r="AB172" s="39">
        <f t="shared" ref="AB172:AB175" si="1235">(AA172/12*5*$D172*$G172*$H172*$K172*AB$9)+(AA172/12*4*$E172*$G172*$I172*$K172)+(AA172/12*3*$F172*$G172*$I172*$K172)</f>
        <v>0</v>
      </c>
      <c r="AC172" s="39">
        <v>0</v>
      </c>
      <c r="AD172" s="39">
        <f t="shared" ref="AD172:AD175" si="1236">(AC172/12*5*$D172*$G172*$H172*$K172*AD$9)+(AC172/12*4*$E172*$G172*$I172*$K172)+(AC172/12*3*$F172*$G172*$I172*$K172)</f>
        <v>0</v>
      </c>
      <c r="AE172" s="39">
        <v>0</v>
      </c>
      <c r="AF172" s="39">
        <f t="shared" ref="AF172:AF175" si="1237">(AE172/12*5*$D172*$G172*$H172*$K172*AF$9)+(AE172/12*4*$E172*$G172*$I172*$K172)+(AE172/12*3*$F172*$G172*$I172*$K172)</f>
        <v>0</v>
      </c>
      <c r="AG172" s="39">
        <v>0</v>
      </c>
      <c r="AH172" s="39">
        <f t="shared" ref="AH172:AH175" si="1238">(AG172/12*5*$D172*$G172*$H172*$K172*AH$9)+(AG172/12*4*$E172*$G172*$I172*$K172)+(AG172/12*3*$F172*$G172*$I172*$K172)</f>
        <v>0</v>
      </c>
      <c r="AI172" s="39">
        <v>0</v>
      </c>
      <c r="AJ172" s="39">
        <f t="shared" ref="AJ172:AJ175" si="1239">(AI172/12*5*$D172*$G172*$H172*$K172*AJ$9)+(AI172/12*4*$E172*$G172*$I172*$K172)+(AI172/12*3*$F172*$G172*$I172*$K172)</f>
        <v>0</v>
      </c>
      <c r="AK172" s="39"/>
      <c r="AL172" s="39">
        <f t="shared" ref="AL172:AL175" si="1240">(AK172/12*5*$D172*$G172*$H172*$K172*AL$9)+(AK172/12*4*$E172*$G172*$I172*$K172)+(AK172/12*3*$F172*$G172*$I172*$K172)</f>
        <v>0</v>
      </c>
      <c r="AM172" s="56">
        <v>0</v>
      </c>
      <c r="AN172" s="39">
        <f t="shared" ref="AN172:AN175" si="1241">(AM172/12*5*$D172*$G172*$H172*$K172*AN$9)+(AM172/12*4*$E172*$G172*$I172*$K172)+(AM172/12*3*$F172*$G172*$I172*$K172)</f>
        <v>0</v>
      </c>
      <c r="AO172" s="43">
        <v>0</v>
      </c>
      <c r="AP172" s="39">
        <f t="shared" ref="AP172:AP175" si="1242">(AO172/12*5*$D172*$G172*$H172*$L172*AP$9)+(AO172/12*4*$E172*$G172*$I172*$L172)+(AO172/12*3*$F172*$G172*$I172*$L172)</f>
        <v>0</v>
      </c>
      <c r="AQ172" s="39">
        <v>0</v>
      </c>
      <c r="AR172" s="39">
        <f t="shared" ref="AR172:AR175" si="1243">(AQ172/12*5*$D172*$G172*$H172*$L172*AR$9)+(AQ172/12*4*$E172*$G172*$I172*$L172)+(AQ172/12*3*$F172*$G172*$I172*$L172)</f>
        <v>0</v>
      </c>
      <c r="AS172" s="39"/>
      <c r="AT172" s="39">
        <f t="shared" ref="AT172:AT175" si="1244">(AS172/12*5*$D172*$G172*$H172*$L172*AT$9)+(AS172/12*4*$E172*$G172*$I172*$L172)+(AS172/12*3*$F172*$G172*$I172*$L172)</f>
        <v>0</v>
      </c>
      <c r="AU172" s="39"/>
      <c r="AV172" s="39">
        <f t="shared" ref="AV172:AV175" si="1245">(AU172/12*5*$D172*$G172*$H172*$L172*AV$9)+(AU172/12*4*$E172*$G172*$I172*$L172)+(AU172/12*3*$F172*$G172*$I172*$L172)</f>
        <v>0</v>
      </c>
      <c r="AW172" s="39"/>
      <c r="AX172" s="39">
        <f t="shared" ref="AX172:AX175" si="1246">(AW172/12*5*$D172*$G172*$H172*$K172*AX$9)+(AW172/12*4*$E172*$G172*$I172*$K172)+(AW172/12*3*$F172*$G172*$I172*$K172)</f>
        <v>0</v>
      </c>
      <c r="AY172" s="39"/>
      <c r="AZ172" s="39">
        <f t="shared" ref="AZ172:AZ175" si="1247">(AY172/12*5*$D172*$G172*$H172*$K172*AZ$9)+(AY172/12*4*$E172*$G172*$I172*$K172)+(AY172/12*3*$F172*$G172*$I172*$K172)</f>
        <v>0</v>
      </c>
      <c r="BA172" s="39">
        <v>0</v>
      </c>
      <c r="BB172" s="39">
        <f t="shared" ref="BB172:BB175" si="1248">(BA172/12*5*$D172*$G172*$H172*$L172*BB$9)+(BA172/12*4*$E172*$G172*$I172*$L172)+(BA172/12*3*$F172*$G172*$I172*$L172)</f>
        <v>0</v>
      </c>
      <c r="BC172" s="39">
        <v>0</v>
      </c>
      <c r="BD172" s="39">
        <f t="shared" ref="BD172:BD175" si="1249">(BC172/12*5*$D172*$G172*$H172*$K172*BD$9)+(BC172/12*4*$E172*$G172*$I172*$K172)+(BC172/12*3*$F172*$G172*$I172*$K172)</f>
        <v>0</v>
      </c>
      <c r="BE172" s="39">
        <v>0</v>
      </c>
      <c r="BF172" s="39">
        <f t="shared" ref="BF172:BF175" si="1250">(BE172/12*5*$D172*$G172*$H172*$K172*BF$9)+(BE172/12*4*$E172*$G172*$I172*$K172)+(BE172/12*3*$F172*$G172*$I172*$K172)</f>
        <v>0</v>
      </c>
      <c r="BG172" s="39">
        <v>0</v>
      </c>
      <c r="BH172" s="39">
        <f t="shared" ref="BH172:BH175" si="1251">(BG172/12*5*$D172*$G172*$H172*$K172*BH$9)+(BG172/12*4*$E172*$G172*$I172*$K172)+(BG172/12*3*$F172*$G172*$I172*$K172)</f>
        <v>0</v>
      </c>
      <c r="BI172" s="39">
        <v>0</v>
      </c>
      <c r="BJ172" s="39">
        <f t="shared" ref="BJ172:BJ175" si="1252">(BI172/12*5*$D172*$G172*$H172*$L172*BJ$9)+(BI172/12*4*$E172*$G172*$I172*$L172)+(BI172/12*3*$F172*$G172*$I172*$L172)</f>
        <v>0</v>
      </c>
      <c r="BK172" s="39">
        <v>0</v>
      </c>
      <c r="BL172" s="39">
        <f t="shared" ref="BL172:BL175" si="1253">(BK172/12*5*$D172*$G172*$H172*$K172*BL$9)+(BK172/12*4*$E172*$G172*$I172*$K172)+(BK172/12*3*$F172*$G172*$I172*$K172)</f>
        <v>0</v>
      </c>
      <c r="BM172" s="39">
        <v>0</v>
      </c>
      <c r="BN172" s="39">
        <f t="shared" ref="BN172:BN175" si="1254">(BM172/12*5*$D172*$G172*$H172*$K172*BN$9)+(BM172/12*4*$E172*$G172*$I172*$K172)+(BM172/12*3*$F172*$G172*$I172*$K172)</f>
        <v>0</v>
      </c>
      <c r="BO172" s="49">
        <v>0</v>
      </c>
      <c r="BP172" s="39">
        <f t="shared" ref="BP172:BP175" si="1255">(BO172/12*5*$D172*$G172*$H172*$L172*BP$9)+(BO172/12*4*$E172*$G172*$I172*$L172)+(BO172/12*3*$F172*$G172*$I172*$L172)</f>
        <v>0</v>
      </c>
      <c r="BQ172" s="39">
        <v>0</v>
      </c>
      <c r="BR172" s="39">
        <f t="shared" ref="BR172:BR175" si="1256">(BQ172/12*5*$D172*$G172*$H172*$L172*BR$9)+(BQ172/12*4*$E172*$G172*$I172*$L172)+(BQ172/12*3*$F172*$G172*$I172*$L172)</f>
        <v>0</v>
      </c>
      <c r="BS172" s="39">
        <v>0</v>
      </c>
      <c r="BT172" s="39">
        <f t="shared" ref="BT172:BT175" si="1257">(BS172/12*5*$D172*$G172*$H172*$K172*BT$9)+(BS172/12*4*$E172*$G172*$I172*$K172)+(BS172/12*3*$F172*$G172*$I172*$K172)</f>
        <v>0</v>
      </c>
      <c r="BU172" s="39">
        <v>0</v>
      </c>
      <c r="BV172" s="39">
        <f t="shared" ref="BV172:BV175" si="1258">(BU172/12*5*$D172*$G172*$H172*$K172*BV$9)+(BU172/12*4*$E172*$G172*$I172*$K172)+(BU172/12*3*$F172*$G172*$I172*$K172)</f>
        <v>0</v>
      </c>
      <c r="BW172" s="39">
        <v>0</v>
      </c>
      <c r="BX172" s="39">
        <f t="shared" ref="BX172:BX175" si="1259">(BW172/12*5*$D172*$G172*$H172*$L172*BX$9)+(BW172/12*4*$E172*$G172*$I172*$L172)+(BW172/12*3*$F172*$G172*$I172*$L172)</f>
        <v>0</v>
      </c>
      <c r="BY172" s="39"/>
      <c r="BZ172" s="39">
        <f t="shared" ref="BZ172:BZ175" si="1260">(BY172/12*5*$D172*$G172*$H172*$L172*BZ$9)+(BY172/12*4*$E172*$G172*$I172*$L172)+(BY172/12*3*$F172*$G172*$I172*$L172)</f>
        <v>0</v>
      </c>
      <c r="CA172" s="39">
        <v>0</v>
      </c>
      <c r="CB172" s="39">
        <f t="shared" ref="CB172:CB175" si="1261">(CA172/12*5*$D172*$G172*$H172*$K172*CB$9)+(CA172/12*4*$E172*$G172*$I172*$K172)+(CA172/12*3*$F172*$G172*$I172*$K172)</f>
        <v>0</v>
      </c>
      <c r="CC172" s="39">
        <v>0</v>
      </c>
      <c r="CD172" s="39">
        <f t="shared" ref="CD172:CD175" si="1262">(CC172/12*5*$D172*$G172*$H172*$L172*CD$9)+(CC172/12*4*$E172*$G172*$I172*$L172)+(CC172/12*3*$F172*$G172*$I172*$L172)</f>
        <v>0</v>
      </c>
      <c r="CE172" s="39">
        <v>0</v>
      </c>
      <c r="CF172" s="39">
        <f t="shared" ref="CF172:CF175" si="1263">(CE172/12*5*$D172*$G172*$H172*$K172*CF$9)+(CE172/12*4*$E172*$G172*$I172*$K172)+(CE172/12*3*$F172*$G172*$I172*$K172)</f>
        <v>0</v>
      </c>
      <c r="CG172" s="39"/>
      <c r="CH172" s="39">
        <f t="shared" ref="CH172:CH175" si="1264">(CG172/12*5*$D172*$G172*$H172*$K172*CH$9)+(CG172/12*4*$E172*$G172*$I172*$K172)+(CG172/12*3*$F172*$G172*$I172*$K172)</f>
        <v>0</v>
      </c>
      <c r="CI172" s="39"/>
      <c r="CJ172" s="39">
        <f t="shared" ref="CJ172:CJ175" si="1265">(CI172/12*5*$D172*$G172*$H172*$K172*CJ$9)+(CI172/12*4*$E172*$G172*$I172*$K172)+(CI172/12*3*$F172*$G172*$I172*$K172)</f>
        <v>0</v>
      </c>
      <c r="CK172" s="39"/>
      <c r="CL172" s="39">
        <f t="shared" ref="CL172:CL175" si="1266">(CK172/12*5*$D172*$G172*$H172*$K172*CL$9)+(CK172/12*4*$E172*$G172*$I172*$K172)+(CK172/12*3*$F172*$G172*$I172*$K172)</f>
        <v>0</v>
      </c>
      <c r="CM172" s="39"/>
      <c r="CN172" s="39">
        <f t="shared" ref="CN172:CN175" si="1267">(CM172/12*5*$D172*$G172*$H172*$L172*CN$9)+(CM172/12*4*$E172*$G172*$I172*$L172)+(CM172/12*3*$F172*$G172*$I172*$L172)</f>
        <v>0</v>
      </c>
      <c r="CO172" s="39"/>
      <c r="CP172" s="39">
        <f t="shared" ref="CP172:CP175" si="1268">(CO172/12*5*$D172*$G172*$H172*$L172*CP$9)+(CO172/12*4*$E172*$G172*$I172*$L172)+(CO172/12*3*$F172*$G172*$I172*$L172)</f>
        <v>0</v>
      </c>
      <c r="CQ172" s="44"/>
      <c r="CR172" s="39">
        <f t="shared" ref="CR172:CR175" si="1269">(CQ172/12*5*$D172*$G172*$H172*$K172*CR$9)+(CQ172/12*4*$E172*$G172*$I172*$K172)+(CQ172/12*3*$F172*$G172*$I172*$K172)</f>
        <v>0</v>
      </c>
      <c r="CS172" s="39"/>
      <c r="CT172" s="39">
        <f t="shared" ref="CT172:CT175" si="1270">(CS172/12*5*$D172*$G172*$H172*$L172*CT$9)+(CS172/12*4*$E172*$G172*$I172*$L172)+(CS172/12*3*$F172*$G172*$I172*$L172)</f>
        <v>0</v>
      </c>
      <c r="CU172" s="39"/>
      <c r="CV172" s="39">
        <f t="shared" ref="CV172:CV175" si="1271">(CU172/12*5*$D172*$G172*$H172*$L172*CV$9)+(CU172/12*4*$E172*$G172*$I172*$L172)+(CU172/12*3*$F172*$G172*$I172*$L172)</f>
        <v>0</v>
      </c>
      <c r="CW172" s="39"/>
      <c r="CX172" s="39">
        <f t="shared" ref="CX172:CX175" si="1272">(CW172/12*5*$D172*$G172*$H172*$L172*CX$9)+(CW172/12*4*$E172*$G172*$I172*$L172)+(CW172/12*3*$F172*$G172*$I172*$L172)</f>
        <v>0</v>
      </c>
      <c r="CY172" s="39"/>
      <c r="CZ172" s="39">
        <f t="shared" ref="CZ172:CZ175" si="1273">(CY172/12*5*$D172*$G172*$H172*$L172*CZ$9)+(CY172/12*4*$E172*$G172*$I172*$L172)+(CY172/12*3*$F172*$G172*$I172*$L172)</f>
        <v>0</v>
      </c>
      <c r="DA172" s="39"/>
      <c r="DB172" s="39">
        <f t="shared" ref="DB172:DB175" si="1274">(DA172/12*5*$D172*$G172*$H172*$L172*DB$9)+(DA172/12*4*$E172*$G172*$I172*$L172)+(DA172/12*3*$F172*$G172*$I172*$L172)</f>
        <v>0</v>
      </c>
      <c r="DC172" s="39"/>
      <c r="DD172" s="39">
        <f t="shared" ref="DD172:DD175" si="1275">(DC172/12*5*$D172*$G172*$H172*$K172*DD$9)+(DC172/12*4*$E172*$G172*$I172*$K172)+(DC172/12*3*$F172*$G172*$I172*$K172)</f>
        <v>0</v>
      </c>
      <c r="DE172" s="39"/>
      <c r="DF172" s="39">
        <f t="shared" ref="DF172:DF175" si="1276">(DE172/12*5*$D172*$G172*$H172*$K172*DF$9)+(DE172/12*4*$E172*$G172*$I172*$K172)+(DE172/12*3*$F172*$G172*$I172*$K172)</f>
        <v>0</v>
      </c>
      <c r="DG172" s="39"/>
      <c r="DH172" s="39">
        <f t="shared" ref="DH172:DH175" si="1277">(DG172/12*5*$D172*$G172*$H172*$L172*DH$9)+(DG172/12*4*$E172*$G172*$I172*$L172)+(DG172/12*3*$F172*$G172*$I172*$L172)</f>
        <v>0</v>
      </c>
      <c r="DI172" s="39"/>
      <c r="DJ172" s="39">
        <f t="shared" ref="DJ172:DJ175" si="1278">(DI172/12*5*$D172*$G172*$H172*$L172*DJ$9)+(DI172/12*4*$E172*$G172*$I172*$L172)+(DI172/12*3*$F172*$G172*$I172*$L172)</f>
        <v>0</v>
      </c>
      <c r="DK172" s="39"/>
      <c r="DL172" s="39">
        <f t="shared" ref="DL172:DL175" si="1279">(DK172/12*5*$D172*$G172*$H172*$M172*DL$9)+(DK172/12*4*$E172*$G172*$I172*$M172)+(DK172/12*3*$F172*$G172*$I172*$M172)</f>
        <v>0</v>
      </c>
      <c r="DM172" s="39"/>
      <c r="DN172" s="39">
        <f t="shared" ref="DN172:DN175" si="1280">(DM172/12*5*$D172*$G172*$H172*$N172*DN$9)+(DM172/12*4*$E172*$G172*$I172*$N172)+(DM172/12*3*$F172*$G172*$I172*$N172)</f>
        <v>0</v>
      </c>
      <c r="DO172" s="39"/>
      <c r="DP172" s="39">
        <f t="shared" si="1061"/>
        <v>0</v>
      </c>
      <c r="DQ172" s="39">
        <f t="shared" si="1070"/>
        <v>106</v>
      </c>
      <c r="DR172" s="39">
        <f t="shared" si="1071"/>
        <v>11962234.007849999</v>
      </c>
    </row>
    <row r="173" spans="1:122" ht="45" customHeight="1" x14ac:dyDescent="0.25">
      <c r="A173" s="46"/>
      <c r="B173" s="47">
        <v>143</v>
      </c>
      <c r="C173" s="33" t="s">
        <v>304</v>
      </c>
      <c r="D173" s="34">
        <f t="shared" si="1065"/>
        <v>19063</v>
      </c>
      <c r="E173" s="35">
        <v>18530</v>
      </c>
      <c r="F173" s="35">
        <v>18715</v>
      </c>
      <c r="G173" s="48">
        <v>3.46</v>
      </c>
      <c r="H173" s="37">
        <v>1</v>
      </c>
      <c r="I173" s="37">
        <v>1</v>
      </c>
      <c r="J173" s="38"/>
      <c r="K173" s="34">
        <v>1.4</v>
      </c>
      <c r="L173" s="34">
        <v>1.68</v>
      </c>
      <c r="M173" s="34">
        <v>2.23</v>
      </c>
      <c r="N173" s="34">
        <v>2.57</v>
      </c>
      <c r="O173" s="39">
        <v>480</v>
      </c>
      <c r="P173" s="39">
        <f t="shared" si="1229"/>
        <v>43893063.143999994</v>
      </c>
      <c r="Q173" s="39">
        <v>0</v>
      </c>
      <c r="R173" s="39">
        <f t="shared" si="1230"/>
        <v>0</v>
      </c>
      <c r="S173" s="39">
        <v>0</v>
      </c>
      <c r="T173" s="39">
        <f t="shared" si="1231"/>
        <v>0</v>
      </c>
      <c r="U173" s="39"/>
      <c r="V173" s="39">
        <f t="shared" si="1232"/>
        <v>0</v>
      </c>
      <c r="W173" s="39">
        <v>186</v>
      </c>
      <c r="X173" s="39">
        <f t="shared" si="1233"/>
        <v>17130221.462409999</v>
      </c>
      <c r="Y173" s="39">
        <v>0</v>
      </c>
      <c r="Z173" s="39">
        <f t="shared" si="1234"/>
        <v>0</v>
      </c>
      <c r="AA173" s="39">
        <v>0</v>
      </c>
      <c r="AB173" s="39">
        <f t="shared" si="1235"/>
        <v>0</v>
      </c>
      <c r="AC173" s="39">
        <v>0</v>
      </c>
      <c r="AD173" s="39">
        <f t="shared" si="1236"/>
        <v>0</v>
      </c>
      <c r="AE173" s="39">
        <v>0</v>
      </c>
      <c r="AF173" s="39">
        <f t="shared" si="1237"/>
        <v>0</v>
      </c>
      <c r="AG173" s="39">
        <v>0</v>
      </c>
      <c r="AH173" s="39">
        <f t="shared" si="1238"/>
        <v>0</v>
      </c>
      <c r="AI173" s="39">
        <v>0</v>
      </c>
      <c r="AJ173" s="39">
        <f t="shared" si="1239"/>
        <v>0</v>
      </c>
      <c r="AK173" s="39"/>
      <c r="AL173" s="39">
        <f t="shared" si="1240"/>
        <v>0</v>
      </c>
      <c r="AM173" s="56">
        <v>0</v>
      </c>
      <c r="AN173" s="39">
        <f t="shared" si="1241"/>
        <v>0</v>
      </c>
      <c r="AO173" s="43">
        <v>0</v>
      </c>
      <c r="AP173" s="39">
        <f t="shared" si="1242"/>
        <v>0</v>
      </c>
      <c r="AQ173" s="39">
        <v>0</v>
      </c>
      <c r="AR173" s="39">
        <f t="shared" si="1243"/>
        <v>0</v>
      </c>
      <c r="AS173" s="39"/>
      <c r="AT173" s="39">
        <f t="shared" si="1244"/>
        <v>0</v>
      </c>
      <c r="AU173" s="39">
        <v>20</v>
      </c>
      <c r="AV173" s="39">
        <f t="shared" si="1245"/>
        <v>2180801.9813999999</v>
      </c>
      <c r="AW173" s="39"/>
      <c r="AX173" s="39">
        <f t="shared" si="1246"/>
        <v>0</v>
      </c>
      <c r="AY173" s="39"/>
      <c r="AZ173" s="39">
        <f t="shared" si="1247"/>
        <v>0</v>
      </c>
      <c r="BA173" s="39">
        <v>0</v>
      </c>
      <c r="BB173" s="39">
        <f t="shared" si="1248"/>
        <v>0</v>
      </c>
      <c r="BC173" s="39">
        <v>0</v>
      </c>
      <c r="BD173" s="39">
        <f t="shared" si="1249"/>
        <v>0</v>
      </c>
      <c r="BE173" s="39">
        <v>0</v>
      </c>
      <c r="BF173" s="39">
        <f t="shared" si="1250"/>
        <v>0</v>
      </c>
      <c r="BG173" s="39">
        <v>0</v>
      </c>
      <c r="BH173" s="39">
        <f t="shared" si="1251"/>
        <v>0</v>
      </c>
      <c r="BI173" s="39">
        <v>0</v>
      </c>
      <c r="BJ173" s="39">
        <f t="shared" si="1252"/>
        <v>0</v>
      </c>
      <c r="BK173" s="39">
        <v>0</v>
      </c>
      <c r="BL173" s="39">
        <f t="shared" si="1253"/>
        <v>0</v>
      </c>
      <c r="BM173" s="39">
        <v>0</v>
      </c>
      <c r="BN173" s="39">
        <f t="shared" si="1254"/>
        <v>0</v>
      </c>
      <c r="BO173" s="49">
        <v>0</v>
      </c>
      <c r="BP173" s="39">
        <f t="shared" si="1255"/>
        <v>0</v>
      </c>
      <c r="BQ173" s="39">
        <v>0</v>
      </c>
      <c r="BR173" s="39">
        <f t="shared" si="1256"/>
        <v>0</v>
      </c>
      <c r="BS173" s="39">
        <v>0</v>
      </c>
      <c r="BT173" s="39">
        <f t="shared" si="1257"/>
        <v>0</v>
      </c>
      <c r="BU173" s="39">
        <v>0</v>
      </c>
      <c r="BV173" s="39">
        <f t="shared" si="1258"/>
        <v>0</v>
      </c>
      <c r="BW173" s="39">
        <v>0</v>
      </c>
      <c r="BX173" s="39">
        <f t="shared" si="1259"/>
        <v>0</v>
      </c>
      <c r="BY173" s="39"/>
      <c r="BZ173" s="39">
        <f t="shared" si="1260"/>
        <v>0</v>
      </c>
      <c r="CA173" s="39">
        <v>0</v>
      </c>
      <c r="CB173" s="39">
        <f t="shared" si="1261"/>
        <v>0</v>
      </c>
      <c r="CC173" s="39">
        <v>0</v>
      </c>
      <c r="CD173" s="39">
        <f t="shared" si="1262"/>
        <v>0</v>
      </c>
      <c r="CE173" s="39">
        <v>0</v>
      </c>
      <c r="CF173" s="39">
        <f t="shared" si="1263"/>
        <v>0</v>
      </c>
      <c r="CG173" s="39"/>
      <c r="CH173" s="39">
        <f t="shared" si="1264"/>
        <v>0</v>
      </c>
      <c r="CI173" s="39"/>
      <c r="CJ173" s="39">
        <f t="shared" si="1265"/>
        <v>0</v>
      </c>
      <c r="CK173" s="39"/>
      <c r="CL173" s="39">
        <f t="shared" si="1266"/>
        <v>0</v>
      </c>
      <c r="CM173" s="39"/>
      <c r="CN173" s="39">
        <f t="shared" si="1267"/>
        <v>0</v>
      </c>
      <c r="CO173" s="39"/>
      <c r="CP173" s="39">
        <f t="shared" si="1268"/>
        <v>0</v>
      </c>
      <c r="CQ173" s="44"/>
      <c r="CR173" s="39">
        <f t="shared" si="1269"/>
        <v>0</v>
      </c>
      <c r="CS173" s="39"/>
      <c r="CT173" s="39">
        <f t="shared" si="1270"/>
        <v>0</v>
      </c>
      <c r="CU173" s="39"/>
      <c r="CV173" s="39">
        <f t="shared" si="1271"/>
        <v>0</v>
      </c>
      <c r="CW173" s="39"/>
      <c r="CX173" s="39">
        <f t="shared" si="1272"/>
        <v>0</v>
      </c>
      <c r="CY173" s="39"/>
      <c r="CZ173" s="39">
        <f t="shared" si="1273"/>
        <v>0</v>
      </c>
      <c r="DA173" s="39"/>
      <c r="DB173" s="39">
        <f t="shared" si="1274"/>
        <v>0</v>
      </c>
      <c r="DC173" s="39"/>
      <c r="DD173" s="39">
        <f t="shared" si="1275"/>
        <v>0</v>
      </c>
      <c r="DE173" s="39"/>
      <c r="DF173" s="39">
        <f t="shared" si="1276"/>
        <v>0</v>
      </c>
      <c r="DG173" s="39"/>
      <c r="DH173" s="39">
        <f t="shared" si="1277"/>
        <v>0</v>
      </c>
      <c r="DI173" s="39"/>
      <c r="DJ173" s="39">
        <f t="shared" si="1278"/>
        <v>0</v>
      </c>
      <c r="DK173" s="39"/>
      <c r="DL173" s="39">
        <f t="shared" si="1279"/>
        <v>0</v>
      </c>
      <c r="DM173" s="39"/>
      <c r="DN173" s="39">
        <f t="shared" si="1280"/>
        <v>0</v>
      </c>
      <c r="DO173" s="39"/>
      <c r="DP173" s="39">
        <f t="shared" si="1061"/>
        <v>0</v>
      </c>
      <c r="DQ173" s="39">
        <f t="shared" si="1070"/>
        <v>686</v>
      </c>
      <c r="DR173" s="39">
        <f t="shared" si="1071"/>
        <v>63204086.587809995</v>
      </c>
    </row>
    <row r="174" spans="1:122" ht="75" customHeight="1" x14ac:dyDescent="0.25">
      <c r="A174" s="46"/>
      <c r="B174" s="47">
        <v>144</v>
      </c>
      <c r="C174" s="33" t="s">
        <v>305</v>
      </c>
      <c r="D174" s="34">
        <f t="shared" si="1065"/>
        <v>19063</v>
      </c>
      <c r="E174" s="35">
        <v>18530</v>
      </c>
      <c r="F174" s="35">
        <v>18715</v>
      </c>
      <c r="G174" s="48">
        <v>2.0499999999999998</v>
      </c>
      <c r="H174" s="37">
        <v>1</v>
      </c>
      <c r="I174" s="37">
        <v>1</v>
      </c>
      <c r="J174" s="38"/>
      <c r="K174" s="34">
        <v>1.4</v>
      </c>
      <c r="L174" s="34">
        <v>1.68</v>
      </c>
      <c r="M174" s="34">
        <v>2.23</v>
      </c>
      <c r="N174" s="34">
        <v>2.57</v>
      </c>
      <c r="O174" s="39">
        <v>0</v>
      </c>
      <c r="P174" s="39">
        <f t="shared" si="1229"/>
        <v>0</v>
      </c>
      <c r="Q174" s="39">
        <v>0</v>
      </c>
      <c r="R174" s="39">
        <f t="shared" si="1230"/>
        <v>0</v>
      </c>
      <c r="S174" s="39">
        <v>0</v>
      </c>
      <c r="T174" s="39">
        <f t="shared" si="1231"/>
        <v>0</v>
      </c>
      <c r="U174" s="39"/>
      <c r="V174" s="39">
        <f t="shared" si="1232"/>
        <v>0</v>
      </c>
      <c r="W174" s="39">
        <v>1099</v>
      </c>
      <c r="X174" s="39">
        <f t="shared" si="1233"/>
        <v>59968817.893804155</v>
      </c>
      <c r="Y174" s="39">
        <v>0</v>
      </c>
      <c r="Z174" s="39">
        <f t="shared" si="1234"/>
        <v>0</v>
      </c>
      <c r="AA174" s="39">
        <v>0</v>
      </c>
      <c r="AB174" s="39">
        <f t="shared" si="1235"/>
        <v>0</v>
      </c>
      <c r="AC174" s="39">
        <v>0</v>
      </c>
      <c r="AD174" s="39">
        <f t="shared" si="1236"/>
        <v>0</v>
      </c>
      <c r="AE174" s="39">
        <v>0</v>
      </c>
      <c r="AF174" s="39">
        <f t="shared" si="1237"/>
        <v>0</v>
      </c>
      <c r="AG174" s="39">
        <v>0</v>
      </c>
      <c r="AH174" s="39">
        <f t="shared" si="1238"/>
        <v>0</v>
      </c>
      <c r="AI174" s="39"/>
      <c r="AJ174" s="39">
        <f t="shared" si="1239"/>
        <v>0</v>
      </c>
      <c r="AK174" s="39"/>
      <c r="AL174" s="39">
        <f t="shared" si="1240"/>
        <v>0</v>
      </c>
      <c r="AM174" s="56">
        <v>0</v>
      </c>
      <c r="AN174" s="39">
        <f t="shared" si="1241"/>
        <v>0</v>
      </c>
      <c r="AO174" s="43">
        <v>0</v>
      </c>
      <c r="AP174" s="39">
        <f t="shared" si="1242"/>
        <v>0</v>
      </c>
      <c r="AQ174" s="39">
        <v>0</v>
      </c>
      <c r="AR174" s="39">
        <f t="shared" si="1243"/>
        <v>0</v>
      </c>
      <c r="AS174" s="39"/>
      <c r="AT174" s="39">
        <f t="shared" si="1244"/>
        <v>0</v>
      </c>
      <c r="AU174" s="39">
        <v>690</v>
      </c>
      <c r="AV174" s="39">
        <f t="shared" si="1245"/>
        <v>44577231.252749994</v>
      </c>
      <c r="AW174" s="39"/>
      <c r="AX174" s="39">
        <f t="shared" si="1246"/>
        <v>0</v>
      </c>
      <c r="AY174" s="39"/>
      <c r="AZ174" s="39">
        <f t="shared" si="1247"/>
        <v>0</v>
      </c>
      <c r="BA174" s="39">
        <v>0</v>
      </c>
      <c r="BB174" s="39">
        <f t="shared" si="1248"/>
        <v>0</v>
      </c>
      <c r="BC174" s="39">
        <v>0</v>
      </c>
      <c r="BD174" s="39">
        <f t="shared" si="1249"/>
        <v>0</v>
      </c>
      <c r="BE174" s="39">
        <v>0</v>
      </c>
      <c r="BF174" s="39">
        <f t="shared" si="1250"/>
        <v>0</v>
      </c>
      <c r="BG174" s="39">
        <v>0</v>
      </c>
      <c r="BH174" s="39">
        <f t="shared" si="1251"/>
        <v>0</v>
      </c>
      <c r="BI174" s="39">
        <v>0</v>
      </c>
      <c r="BJ174" s="39">
        <f t="shared" si="1252"/>
        <v>0</v>
      </c>
      <c r="BK174" s="39">
        <v>0</v>
      </c>
      <c r="BL174" s="39">
        <f t="shared" si="1253"/>
        <v>0</v>
      </c>
      <c r="BM174" s="39"/>
      <c r="BN174" s="39">
        <f t="shared" si="1254"/>
        <v>0</v>
      </c>
      <c r="BO174" s="49"/>
      <c r="BP174" s="39">
        <f t="shared" si="1255"/>
        <v>0</v>
      </c>
      <c r="BQ174" s="39">
        <v>0</v>
      </c>
      <c r="BR174" s="39">
        <f t="shared" si="1256"/>
        <v>0</v>
      </c>
      <c r="BS174" s="39">
        <v>0</v>
      </c>
      <c r="BT174" s="39">
        <f t="shared" si="1257"/>
        <v>0</v>
      </c>
      <c r="BU174" s="39">
        <v>0</v>
      </c>
      <c r="BV174" s="39">
        <f t="shared" si="1258"/>
        <v>0</v>
      </c>
      <c r="BW174" s="39">
        <v>0</v>
      </c>
      <c r="BX174" s="39">
        <f t="shared" si="1259"/>
        <v>0</v>
      </c>
      <c r="BY174" s="39"/>
      <c r="BZ174" s="39">
        <f t="shared" si="1260"/>
        <v>0</v>
      </c>
      <c r="CA174" s="39">
        <v>0</v>
      </c>
      <c r="CB174" s="39">
        <f t="shared" si="1261"/>
        <v>0</v>
      </c>
      <c r="CC174" s="39">
        <v>0</v>
      </c>
      <c r="CD174" s="39">
        <f t="shared" si="1262"/>
        <v>0</v>
      </c>
      <c r="CE174" s="39">
        <v>0</v>
      </c>
      <c r="CF174" s="39">
        <f t="shared" si="1263"/>
        <v>0</v>
      </c>
      <c r="CG174" s="39"/>
      <c r="CH174" s="39">
        <f t="shared" si="1264"/>
        <v>0</v>
      </c>
      <c r="CI174" s="39"/>
      <c r="CJ174" s="39">
        <f t="shared" si="1265"/>
        <v>0</v>
      </c>
      <c r="CK174" s="39"/>
      <c r="CL174" s="39">
        <f t="shared" si="1266"/>
        <v>0</v>
      </c>
      <c r="CM174" s="39"/>
      <c r="CN174" s="39">
        <f t="shared" si="1267"/>
        <v>0</v>
      </c>
      <c r="CO174" s="39"/>
      <c r="CP174" s="39">
        <f t="shared" si="1268"/>
        <v>0</v>
      </c>
      <c r="CQ174" s="44"/>
      <c r="CR174" s="39">
        <f t="shared" si="1269"/>
        <v>0</v>
      </c>
      <c r="CS174" s="39"/>
      <c r="CT174" s="39">
        <f t="shared" si="1270"/>
        <v>0</v>
      </c>
      <c r="CU174" s="39"/>
      <c r="CV174" s="39">
        <f t="shared" si="1271"/>
        <v>0</v>
      </c>
      <c r="CW174" s="39"/>
      <c r="CX174" s="39">
        <f t="shared" si="1272"/>
        <v>0</v>
      </c>
      <c r="CY174" s="39"/>
      <c r="CZ174" s="39">
        <f t="shared" si="1273"/>
        <v>0</v>
      </c>
      <c r="DA174" s="39"/>
      <c r="DB174" s="39">
        <f t="shared" si="1274"/>
        <v>0</v>
      </c>
      <c r="DC174" s="39"/>
      <c r="DD174" s="39">
        <f t="shared" si="1275"/>
        <v>0</v>
      </c>
      <c r="DE174" s="39"/>
      <c r="DF174" s="39">
        <f t="shared" si="1276"/>
        <v>0</v>
      </c>
      <c r="DG174" s="39"/>
      <c r="DH174" s="39">
        <f t="shared" si="1277"/>
        <v>0</v>
      </c>
      <c r="DI174" s="39"/>
      <c r="DJ174" s="39">
        <f t="shared" si="1278"/>
        <v>0</v>
      </c>
      <c r="DK174" s="39"/>
      <c r="DL174" s="39">
        <f t="shared" si="1279"/>
        <v>0</v>
      </c>
      <c r="DM174" s="39"/>
      <c r="DN174" s="39">
        <f t="shared" si="1280"/>
        <v>0</v>
      </c>
      <c r="DO174" s="39"/>
      <c r="DP174" s="39">
        <f t="shared" si="1061"/>
        <v>0</v>
      </c>
      <c r="DQ174" s="39">
        <f t="shared" si="1070"/>
        <v>1789</v>
      </c>
      <c r="DR174" s="39">
        <f t="shared" si="1071"/>
        <v>104546049.14655414</v>
      </c>
    </row>
    <row r="175" spans="1:122" ht="60" customHeight="1" x14ac:dyDescent="0.25">
      <c r="A175" s="46"/>
      <c r="B175" s="47">
        <v>145</v>
      </c>
      <c r="C175" s="33" t="s">
        <v>306</v>
      </c>
      <c r="D175" s="34">
        <f t="shared" si="1065"/>
        <v>19063</v>
      </c>
      <c r="E175" s="35">
        <v>18530</v>
      </c>
      <c r="F175" s="35">
        <v>18715</v>
      </c>
      <c r="G175" s="48">
        <v>2.8</v>
      </c>
      <c r="H175" s="37">
        <v>1</v>
      </c>
      <c r="I175" s="37">
        <v>1</v>
      </c>
      <c r="J175" s="38"/>
      <c r="K175" s="34">
        <v>1.4</v>
      </c>
      <c r="L175" s="34">
        <v>1.68</v>
      </c>
      <c r="M175" s="34">
        <v>2.23</v>
      </c>
      <c r="N175" s="34">
        <v>2.57</v>
      </c>
      <c r="O175" s="39">
        <v>0</v>
      </c>
      <c r="P175" s="39">
        <f t="shared" si="1229"/>
        <v>0</v>
      </c>
      <c r="Q175" s="39">
        <v>0</v>
      </c>
      <c r="R175" s="39">
        <f t="shared" si="1230"/>
        <v>0</v>
      </c>
      <c r="S175" s="39"/>
      <c r="T175" s="39">
        <f t="shared" si="1231"/>
        <v>0</v>
      </c>
      <c r="U175" s="39"/>
      <c r="V175" s="39">
        <f t="shared" si="1232"/>
        <v>0</v>
      </c>
      <c r="W175" s="39">
        <v>912</v>
      </c>
      <c r="X175" s="39">
        <f t="shared" si="1233"/>
        <v>67971492.209599987</v>
      </c>
      <c r="Y175" s="39">
        <v>0</v>
      </c>
      <c r="Z175" s="39">
        <f t="shared" si="1234"/>
        <v>0</v>
      </c>
      <c r="AA175" s="39"/>
      <c r="AB175" s="39">
        <f t="shared" si="1235"/>
        <v>0</v>
      </c>
      <c r="AC175" s="39"/>
      <c r="AD175" s="39">
        <f t="shared" si="1236"/>
        <v>0</v>
      </c>
      <c r="AE175" s="39">
        <v>0</v>
      </c>
      <c r="AF175" s="39">
        <f t="shared" si="1237"/>
        <v>0</v>
      </c>
      <c r="AG175" s="39">
        <v>0</v>
      </c>
      <c r="AH175" s="39">
        <f t="shared" si="1238"/>
        <v>0</v>
      </c>
      <c r="AI175" s="39"/>
      <c r="AJ175" s="39">
        <f t="shared" si="1239"/>
        <v>0</v>
      </c>
      <c r="AK175" s="39"/>
      <c r="AL175" s="39">
        <f t="shared" si="1240"/>
        <v>0</v>
      </c>
      <c r="AM175" s="56">
        <v>0</v>
      </c>
      <c r="AN175" s="39">
        <f t="shared" si="1241"/>
        <v>0</v>
      </c>
      <c r="AO175" s="43">
        <v>0</v>
      </c>
      <c r="AP175" s="39">
        <f t="shared" si="1242"/>
        <v>0</v>
      </c>
      <c r="AQ175" s="39"/>
      <c r="AR175" s="39">
        <f t="shared" si="1243"/>
        <v>0</v>
      </c>
      <c r="AS175" s="39"/>
      <c r="AT175" s="39">
        <f t="shared" si="1244"/>
        <v>0</v>
      </c>
      <c r="AU175" s="39">
        <v>397</v>
      </c>
      <c r="AV175" s="39">
        <f t="shared" si="1245"/>
        <v>35031495.412200004</v>
      </c>
      <c r="AW175" s="39"/>
      <c r="AX175" s="39">
        <f t="shared" si="1246"/>
        <v>0</v>
      </c>
      <c r="AY175" s="39"/>
      <c r="AZ175" s="39">
        <f t="shared" si="1247"/>
        <v>0</v>
      </c>
      <c r="BA175" s="39"/>
      <c r="BB175" s="39">
        <f t="shared" si="1248"/>
        <v>0</v>
      </c>
      <c r="BC175" s="39"/>
      <c r="BD175" s="39">
        <f t="shared" si="1249"/>
        <v>0</v>
      </c>
      <c r="BE175" s="39"/>
      <c r="BF175" s="39">
        <f t="shared" si="1250"/>
        <v>0</v>
      </c>
      <c r="BG175" s="39"/>
      <c r="BH175" s="39">
        <f t="shared" si="1251"/>
        <v>0</v>
      </c>
      <c r="BI175" s="39"/>
      <c r="BJ175" s="39">
        <f t="shared" si="1252"/>
        <v>0</v>
      </c>
      <c r="BK175" s="39">
        <v>0</v>
      </c>
      <c r="BL175" s="39">
        <f t="shared" si="1253"/>
        <v>0</v>
      </c>
      <c r="BM175" s="39"/>
      <c r="BN175" s="39">
        <f t="shared" si="1254"/>
        <v>0</v>
      </c>
      <c r="BO175" s="49"/>
      <c r="BP175" s="39">
        <f t="shared" si="1255"/>
        <v>0</v>
      </c>
      <c r="BQ175" s="39"/>
      <c r="BR175" s="39">
        <f t="shared" si="1256"/>
        <v>0</v>
      </c>
      <c r="BS175" s="39"/>
      <c r="BT175" s="39">
        <f t="shared" si="1257"/>
        <v>0</v>
      </c>
      <c r="BU175" s="39"/>
      <c r="BV175" s="39">
        <f t="shared" si="1258"/>
        <v>0</v>
      </c>
      <c r="BW175" s="39"/>
      <c r="BX175" s="39">
        <f t="shared" si="1259"/>
        <v>0</v>
      </c>
      <c r="BY175" s="39"/>
      <c r="BZ175" s="39">
        <f t="shared" si="1260"/>
        <v>0</v>
      </c>
      <c r="CA175" s="39"/>
      <c r="CB175" s="39">
        <f t="shared" si="1261"/>
        <v>0</v>
      </c>
      <c r="CC175" s="39"/>
      <c r="CD175" s="39">
        <f t="shared" si="1262"/>
        <v>0</v>
      </c>
      <c r="CE175" s="39"/>
      <c r="CF175" s="39">
        <f t="shared" si="1263"/>
        <v>0</v>
      </c>
      <c r="CG175" s="39"/>
      <c r="CH175" s="39">
        <f t="shared" si="1264"/>
        <v>0</v>
      </c>
      <c r="CI175" s="39"/>
      <c r="CJ175" s="39">
        <f t="shared" si="1265"/>
        <v>0</v>
      </c>
      <c r="CK175" s="39"/>
      <c r="CL175" s="39">
        <f t="shared" si="1266"/>
        <v>0</v>
      </c>
      <c r="CM175" s="39"/>
      <c r="CN175" s="39">
        <f t="shared" si="1267"/>
        <v>0</v>
      </c>
      <c r="CO175" s="39"/>
      <c r="CP175" s="39">
        <f t="shared" si="1268"/>
        <v>0</v>
      </c>
      <c r="CQ175" s="44"/>
      <c r="CR175" s="39">
        <f t="shared" si="1269"/>
        <v>0</v>
      </c>
      <c r="CS175" s="39"/>
      <c r="CT175" s="39">
        <f t="shared" si="1270"/>
        <v>0</v>
      </c>
      <c r="CU175" s="39"/>
      <c r="CV175" s="39">
        <f t="shared" si="1271"/>
        <v>0</v>
      </c>
      <c r="CW175" s="39"/>
      <c r="CX175" s="39">
        <f t="shared" si="1272"/>
        <v>0</v>
      </c>
      <c r="CY175" s="39"/>
      <c r="CZ175" s="39">
        <f t="shared" si="1273"/>
        <v>0</v>
      </c>
      <c r="DA175" s="39"/>
      <c r="DB175" s="39">
        <f t="shared" si="1274"/>
        <v>0</v>
      </c>
      <c r="DC175" s="39"/>
      <c r="DD175" s="39">
        <f t="shared" si="1275"/>
        <v>0</v>
      </c>
      <c r="DE175" s="39"/>
      <c r="DF175" s="39">
        <f t="shared" si="1276"/>
        <v>0</v>
      </c>
      <c r="DG175" s="39"/>
      <c r="DH175" s="39">
        <f t="shared" si="1277"/>
        <v>0</v>
      </c>
      <c r="DI175" s="39"/>
      <c r="DJ175" s="39">
        <f t="shared" si="1278"/>
        <v>0</v>
      </c>
      <c r="DK175" s="39"/>
      <c r="DL175" s="39">
        <f t="shared" si="1279"/>
        <v>0</v>
      </c>
      <c r="DM175" s="39"/>
      <c r="DN175" s="39">
        <f t="shared" si="1280"/>
        <v>0</v>
      </c>
      <c r="DO175" s="39"/>
      <c r="DP175" s="39">
        <f t="shared" si="1061"/>
        <v>0</v>
      </c>
      <c r="DQ175" s="39">
        <f t="shared" si="1070"/>
        <v>1309</v>
      </c>
      <c r="DR175" s="39">
        <f t="shared" si="1071"/>
        <v>103002987.62179999</v>
      </c>
    </row>
    <row r="176" spans="1:122" ht="60" customHeight="1" x14ac:dyDescent="0.25">
      <c r="A176" s="46"/>
      <c r="B176" s="47">
        <v>146</v>
      </c>
      <c r="C176" s="33" t="s">
        <v>307</v>
      </c>
      <c r="D176" s="34">
        <f t="shared" si="1065"/>
        <v>19063</v>
      </c>
      <c r="E176" s="35">
        <v>18530</v>
      </c>
      <c r="F176" s="35">
        <v>18715</v>
      </c>
      <c r="G176" s="48">
        <v>7.92</v>
      </c>
      <c r="H176" s="37">
        <v>1</v>
      </c>
      <c r="I176" s="37">
        <v>1</v>
      </c>
      <c r="J176" s="38"/>
      <c r="K176" s="34">
        <v>1.4</v>
      </c>
      <c r="L176" s="34">
        <v>1.68</v>
      </c>
      <c r="M176" s="34">
        <v>2.23</v>
      </c>
      <c r="N176" s="34">
        <v>2.57</v>
      </c>
      <c r="O176" s="39">
        <v>24</v>
      </c>
      <c r="P176" s="39">
        <f>(O176/12*5*$D176*$G176*$H176*$K176)+(O176/12*4*$E176*$G176*$I176*$K176)+(O176/12*3*$F176*$G176*$I176*$K176)</f>
        <v>5002462.08</v>
      </c>
      <c r="Q176" s="39">
        <v>0</v>
      </c>
      <c r="R176" s="39">
        <f>(Q176/12*5*$D176*$G176*$H176*$K176)+(Q176/12*4*$E176*$G176*$I176*$K176)+(Q176/12*3*$F176*$G176*$I176*$K176)</f>
        <v>0</v>
      </c>
      <c r="S176" s="39"/>
      <c r="T176" s="39">
        <f>(S176/12*5*$D176*$G176*$H176*$K176)+(S176/12*4*$E176*$G176*$I176*$K176)+(S176/12*3*$F176*$G176*$I176*$K176)</f>
        <v>0</v>
      </c>
      <c r="U176" s="39"/>
      <c r="V176" s="39">
        <f>(U176/12*5*$D176*$G176*$H176*$K176)+(U176/12*4*$E176*$G176*$I176*$K176)+(U176/12*3*$F176*$G176*$I176*$K176)</f>
        <v>0</v>
      </c>
      <c r="W176" s="39">
        <v>185</v>
      </c>
      <c r="X176" s="39">
        <f>(W176/12*5*$D176*$G176*$H176*$K176)+(W176/12*4*$E176*$G176*$I176*$K176)+(W176/12*3*$F176*$G176*$I176*$K176)</f>
        <v>38560645.199999996</v>
      </c>
      <c r="Y176" s="39">
        <v>0</v>
      </c>
      <c r="Z176" s="39">
        <f>(Y176/12*5*$D176*$G176*$H176*$K176)+(Y176/12*4*$E176*$G176*$I176*$K176)+(Y176/12*3*$F176*$G176*$I176*$K176)</f>
        <v>0</v>
      </c>
      <c r="AA176" s="39"/>
      <c r="AB176" s="39">
        <f>(AA176/12*5*$D176*$G176*$H176*$K176)+(AA176/12*4*$E176*$G176*$I176*$K176)+(AA176/12*3*$F176*$G176*$I176*$K176)</f>
        <v>0</v>
      </c>
      <c r="AC176" s="39"/>
      <c r="AD176" s="39">
        <f>(AC176/12*5*$D176*$G176*$H176*$K176)+(AC176/12*4*$E176*$G176*$I176*$K176)+(AC176/12*3*$F176*$G176*$I176*$K176)</f>
        <v>0</v>
      </c>
      <c r="AE176" s="39">
        <v>0</v>
      </c>
      <c r="AF176" s="39">
        <f>(AE176/12*5*$D176*$G176*$H176*$K176)+(AE176/12*4*$E176*$G176*$I176*$K176)+(AE176/12*3*$F176*$G176*$I176*$K176)</f>
        <v>0</v>
      </c>
      <c r="AG176" s="39">
        <v>0</v>
      </c>
      <c r="AH176" s="39">
        <f>(AG176/12*5*$D176*$G176*$H176*$K176)+(AG176/12*4*$E176*$G176*$I176*$K176)+(AG176/12*3*$F176*$G176*$I176*$K176)</f>
        <v>0</v>
      </c>
      <c r="AI176" s="39"/>
      <c r="AJ176" s="39">
        <f>(AI176/12*5*$D176*$G176*$H176*$K176)+(AI176/12*4*$E176*$G176*$I176*$K176)+(AI176/12*3*$F176*$G176*$I176*$K176)</f>
        <v>0</v>
      </c>
      <c r="AK176" s="39"/>
      <c r="AL176" s="39">
        <f>(AK176/12*5*$D176*$G176*$H176*$K176)+(AK176/12*4*$E176*$G176*$I176*$K176)+(AK176/12*3*$F176*$G176*$I176*$K176)</f>
        <v>0</v>
      </c>
      <c r="AM176" s="56">
        <v>0</v>
      </c>
      <c r="AN176" s="39">
        <f>(AM176/12*5*$D176*$G176*$H176*$K176)+(AM176/12*4*$E176*$G176*$I176*$K176)+(AM176/12*3*$F176*$G176*$I176*$K176)</f>
        <v>0</v>
      </c>
      <c r="AO176" s="43">
        <v>0</v>
      </c>
      <c r="AP176" s="39">
        <f>(AO176/12*5*$D176*$G176*$H176*$L176)+(AO176/12*4*$E176*$G176*$I176*$L176)+(AO176/12*3*$F176*$G176*$I176*$L176)</f>
        <v>0</v>
      </c>
      <c r="AQ176" s="39"/>
      <c r="AR176" s="39">
        <f>(AQ176/12*5*$D176*$G176*$H176*$L176)+(AQ176/12*4*$E176*$G176*$I176*$L176)+(AQ176/12*3*$F176*$G176*$I176*$L176)</f>
        <v>0</v>
      </c>
      <c r="AS176" s="39"/>
      <c r="AT176" s="39">
        <f>(AS176/12*5*$D176*$G176*$H176*$L176)+(AS176/12*4*$E176*$G176*$I176*$L176)+(AS176/12*3*$F176*$G176*$I176*$L176)</f>
        <v>0</v>
      </c>
      <c r="AU176" s="39">
        <v>85</v>
      </c>
      <c r="AV176" s="39">
        <f>(AU176/12*5*$D176*$G176*$H176*$L176)+(AU176/12*4*$E176*$G176*$I176*$L176)+(AU176/12*3*$F176*$G176*$I176*$L176)</f>
        <v>21260463.84</v>
      </c>
      <c r="AW176" s="39"/>
      <c r="AX176" s="39">
        <f>(AW176/12*5*$D176*$G176*$H176*$K176)+(AW176/12*4*$E176*$G176*$I176*$K176)+(AW176/12*3*$F176*$G176*$I176*$K176)</f>
        <v>0</v>
      </c>
      <c r="AY176" s="39"/>
      <c r="AZ176" s="39">
        <f>(AY176/12*5*$D176*$G176*$H176*$K176)+(AY176/12*4*$E176*$G176*$I176*$K176)+(AY176/12*3*$F176*$G176*$I176*$K176)</f>
        <v>0</v>
      </c>
      <c r="BA176" s="39"/>
      <c r="BB176" s="39">
        <f>(BA176/12*5*$D176*$G176*$H176*$L176)+(BA176/12*4*$E176*$G176*$I176*$L176)+(BA176/12*3*$F176*$G176*$I176*$L176)</f>
        <v>0</v>
      </c>
      <c r="BC176" s="39"/>
      <c r="BD176" s="39">
        <f>(BC176/12*5*$D176*$G176*$H176*$K176)+(BC176/12*4*$E176*$G176*$I176*$K176)+(BC176/12*3*$F176*$G176*$I176*$K176)</f>
        <v>0</v>
      </c>
      <c r="BE176" s="39"/>
      <c r="BF176" s="39">
        <f>(BE176/12*5*$D176*$G176*$H176*$K176)+(BE176/12*4*$E176*$G176*$I176*$K176)+(BE176/12*3*$F176*$G176*$I176*$K176)</f>
        <v>0</v>
      </c>
      <c r="BG176" s="39"/>
      <c r="BH176" s="39">
        <f>(BG176/12*5*$D176*$G176*$H176*$K176)+(BG176/12*4*$E176*$G176*$I176*$K176)+(BG176/12*3*$F176*$G176*$I176*$K176)</f>
        <v>0</v>
      </c>
      <c r="BI176" s="39"/>
      <c r="BJ176" s="39">
        <f>(BI176/12*5*$D176*$G176*$H176*$L176)+(BI176/12*4*$E176*$G176*$I176*$L176)+(BI176/12*3*$F176*$G176*$I176*$L176)</f>
        <v>0</v>
      </c>
      <c r="BK176" s="39">
        <v>0</v>
      </c>
      <c r="BL176" s="39">
        <f>(BK176/12*5*$D176*$G176*$H176*$K176)+(BK176/12*4*$E176*$G176*$I176*$K176)+(BK176/12*3*$F176*$G176*$I176*$K176)</f>
        <v>0</v>
      </c>
      <c r="BM176" s="39"/>
      <c r="BN176" s="39">
        <f>(BM176/12*5*$D176*$G176*$H176*$K176)+(BM176/12*4*$E176*$G176*$I176*$K176)+(BM176/12*3*$F176*$G176*$I176*$K176)</f>
        <v>0</v>
      </c>
      <c r="BO176" s="49"/>
      <c r="BP176" s="39">
        <f>(BO176/12*5*$D176*$G176*$H176*$L176)+(BO176/12*4*$E176*$G176*$I176*$L176)+(BO176/12*3*$F176*$G176*$I176*$L176)</f>
        <v>0</v>
      </c>
      <c r="BQ176" s="39"/>
      <c r="BR176" s="39">
        <f>(BQ176/12*5*$D176*$G176*$H176*$L176)+(BQ176/12*4*$E176*$G176*$I176*$L176)+(BQ176/12*3*$F176*$G176*$I176*$L176)</f>
        <v>0</v>
      </c>
      <c r="BS176" s="39"/>
      <c r="BT176" s="39">
        <f>(BS176/12*5*$D176*$G176*$H176*$K176)+(BS176/12*4*$E176*$G176*$I176*$K176)+(BS176/12*3*$F176*$G176*$I176*$K176)</f>
        <v>0</v>
      </c>
      <c r="BU176" s="39"/>
      <c r="BV176" s="39">
        <f>(BU176/12*5*$D176*$G176*$H176*$K176)+(BU176/12*4*$E176*$G176*$I176*$K176)+(BU176/12*3*$F176*$G176*$I176*$K176)</f>
        <v>0</v>
      </c>
      <c r="BW176" s="39"/>
      <c r="BX176" s="39">
        <f>(BW176/12*5*$D176*$G176*$H176*$L176)+(BW176/12*4*$E176*$G176*$I176*$L176)+(BW176/12*3*$F176*$G176*$I176*$L176)</f>
        <v>0</v>
      </c>
      <c r="BY176" s="39"/>
      <c r="BZ176" s="39">
        <f>(BY176/12*5*$D176*$G176*$H176*$L176)+(BY176/12*4*$E176*$G176*$I176*$L176)+(BY176/12*3*$F176*$G176*$I176*$L176)</f>
        <v>0</v>
      </c>
      <c r="CA176" s="39"/>
      <c r="CB176" s="39">
        <f>(CA176/12*5*$D176*$G176*$H176*$K176)+(CA176/12*4*$E176*$G176*$I176*$K176)+(CA176/12*3*$F176*$G176*$I176*$K176)</f>
        <v>0</v>
      </c>
      <c r="CC176" s="39"/>
      <c r="CD176" s="39">
        <f>(CC176/12*5*$D176*$G176*$H176*$L176)+(CC176/12*4*$E176*$G176*$I176*$L176)+(CC176/12*3*$F176*$G176*$I176*$L176)</f>
        <v>0</v>
      </c>
      <c r="CE176" s="39"/>
      <c r="CF176" s="39">
        <f>(CE176/12*5*$D176*$G176*$H176*$K176)+(CE176/12*4*$E176*$G176*$I176*$K176)+(CE176/12*3*$F176*$G176*$I176*$K176)</f>
        <v>0</v>
      </c>
      <c r="CG176" s="39"/>
      <c r="CH176" s="39">
        <f>(CG176/12*5*$D176*$G176*$H176*$K176)+(CG176/12*4*$E176*$G176*$I176*$K176)+(CG176/12*3*$F176*$G176*$I176*$K176)</f>
        <v>0</v>
      </c>
      <c r="CI176" s="39"/>
      <c r="CJ176" s="39">
        <f>(CI176/12*5*$D176*$G176*$H176*$K176)+(CI176/12*4*$E176*$G176*$I176*$K176)+(CI176/12*3*$F176*$G176*$I176*$K176)</f>
        <v>0</v>
      </c>
      <c r="CK176" s="39"/>
      <c r="CL176" s="39">
        <f>(CK176/12*5*$D176*$G176*$H176*$K176)+(CK176/12*4*$E176*$G176*$I176*$K176)+(CK176/12*3*$F176*$G176*$I176*$K176)</f>
        <v>0</v>
      </c>
      <c r="CM176" s="39"/>
      <c r="CN176" s="39">
        <f>(CM176/12*5*$D176*$G176*$H176*$L176)+(CM176/12*4*$E176*$G176*$I176*$L176)+(CM176/12*3*$F176*$G176*$I176*$L176)</f>
        <v>0</v>
      </c>
      <c r="CO176" s="39"/>
      <c r="CP176" s="39">
        <f>(CO176/12*5*$D176*$G176*$H176*$L176)+(CO176/12*4*$E176*$G176*$I176*$L176)+(CO176/12*3*$F176*$G176*$I176*$L176)</f>
        <v>0</v>
      </c>
      <c r="CQ176" s="44"/>
      <c r="CR176" s="39">
        <f>(CQ176/12*5*$D176*$G176*$H176*$K176)+(CQ176/12*4*$E176*$G176*$I176*$K176)+(CQ176/12*3*$F176*$G176*$I176*$K176)</f>
        <v>0</v>
      </c>
      <c r="CS176" s="39"/>
      <c r="CT176" s="39">
        <f>(CS176/12*5*$D176*$G176*$H176*$L176)+(CS176/12*4*$E176*$G176*$I176*$L176)+(CS176/12*3*$F176*$G176*$I176*$L176)</f>
        <v>0</v>
      </c>
      <c r="CU176" s="39"/>
      <c r="CV176" s="39">
        <f>(CU176/12*5*$D176*$G176*$H176*$L176)+(CU176/12*4*$E176*$G176*$I176*$L176)+(CU176/12*3*$F176*$G176*$I176*$L176)</f>
        <v>0</v>
      </c>
      <c r="CW176" s="39"/>
      <c r="CX176" s="39">
        <f>(CW176/12*5*$D176*$G176*$H176*$L176)+(CW176/12*4*$E176*$G176*$I176*$L176)+(CW176/12*3*$F176*$G176*$I176*$L176)</f>
        <v>0</v>
      </c>
      <c r="CY176" s="39"/>
      <c r="CZ176" s="39">
        <f>(CY176/12*5*$D176*$G176*$H176*$L176)+(CY176/12*4*$E176*$G176*$I176*$L176)+(CY176/12*3*$F176*$G176*$I176*$L176)</f>
        <v>0</v>
      </c>
      <c r="DA176" s="39"/>
      <c r="DB176" s="39">
        <f>(DA176/12*5*$D176*$G176*$H176*$L176)+(DA176/12*4*$E176*$G176*$I176*$L176)+(DA176/12*3*$F176*$G176*$I176*$L176)</f>
        <v>0</v>
      </c>
      <c r="DC176" s="39"/>
      <c r="DD176" s="39">
        <f>(DC176/12*5*$D176*$G176*$H176*$K176)+(DC176/12*4*$E176*$G176*$I176*$K176)+(DC176/12*3*$F176*$G176*$I176*$K176)</f>
        <v>0</v>
      </c>
      <c r="DE176" s="39"/>
      <c r="DF176" s="39">
        <f>(DE176/12*5*$D176*$G176*$H176*$K176)+(DE176/12*4*$E176*$G176*$I176*$K176)+(DE176/12*3*$F176*$G176*$I176*$K176)</f>
        <v>0</v>
      </c>
      <c r="DG176" s="39"/>
      <c r="DH176" s="39">
        <f>(DG176/12*5*$D176*$G176*$H176*$L176)+(DG176/12*4*$E176*$G176*$I176*$L176)+(DG176/12*3*$F176*$G176*$I176*$L176)</f>
        <v>0</v>
      </c>
      <c r="DI176" s="39"/>
      <c r="DJ176" s="39">
        <f>(DI176/12*5*$D176*$G176*$H176*$L176)+(DI176/12*4*$E176*$G176*$I176*$L176)+(DI176/12*3*$F176*$G176*$I176*$L176)</f>
        <v>0</v>
      </c>
      <c r="DK176" s="39"/>
      <c r="DL176" s="39">
        <f>(DK176/12*5*$D176*$G176*$H176*$M176)+(DK176/12*4*$E176*$G176*$I176*$M176)+(DK176/12*3*$F176*$G176*$I176*$M176)</f>
        <v>0</v>
      </c>
      <c r="DM176" s="39"/>
      <c r="DN176" s="39">
        <f>(DM176/12*5*$D176*$G176*$H176*$N176)+(DM176/12*4*$E176*$G176*$I176*$N176)+(DM176/12*3*$F176*$G176*$I176*$N176)</f>
        <v>0</v>
      </c>
      <c r="DO176" s="39"/>
      <c r="DP176" s="39">
        <f>(DO176*$D176*$G176*$H176*$L176)</f>
        <v>0</v>
      </c>
      <c r="DQ176" s="39">
        <f t="shared" si="1070"/>
        <v>294</v>
      </c>
      <c r="DR176" s="39">
        <f t="shared" si="1071"/>
        <v>64823571.11999999</v>
      </c>
    </row>
    <row r="177" spans="1:122" ht="15.75" customHeight="1" x14ac:dyDescent="0.25">
      <c r="A177" s="46"/>
      <c r="B177" s="47">
        <v>147</v>
      </c>
      <c r="C177" s="33" t="s">
        <v>308</v>
      </c>
      <c r="D177" s="34">
        <f t="shared" si="1065"/>
        <v>19063</v>
      </c>
      <c r="E177" s="35">
        <v>18530</v>
      </c>
      <c r="F177" s="35">
        <v>18715</v>
      </c>
      <c r="G177" s="48">
        <v>2</v>
      </c>
      <c r="H177" s="37">
        <v>1</v>
      </c>
      <c r="I177" s="37">
        <v>1</v>
      </c>
      <c r="J177" s="38"/>
      <c r="K177" s="34">
        <v>1.4</v>
      </c>
      <c r="L177" s="34">
        <v>1.68</v>
      </c>
      <c r="M177" s="34">
        <v>2.23</v>
      </c>
      <c r="N177" s="34">
        <v>2.57</v>
      </c>
      <c r="O177" s="39"/>
      <c r="P177" s="39">
        <f t="shared" ref="P177:P179" si="1281">(O177/12*5*$D177*$G177*$H177*$K177*P$9)+(O177/12*4*$E177*$G177*$I177*$K177*P$10)+(O177/12*3*$F177*$G177*$I177*$K177*P$10)</f>
        <v>0</v>
      </c>
      <c r="Q177" s="39">
        <v>0</v>
      </c>
      <c r="R177" s="39">
        <f t="shared" ref="R177:R179" si="1282">(Q177/12*5*$D177*$G177*$H177*$K177*R$9)+(Q177/12*4*$E177*$G177*$I177*$K177*R$10)+(Q177/12*3*$F177*$G177*$I177*$K177*R$10)</f>
        <v>0</v>
      </c>
      <c r="S177" s="39">
        <v>0</v>
      </c>
      <c r="T177" s="39">
        <f t="shared" ref="T177:T179" si="1283">(S177/12*5*$D177*$G177*$H177*$K177*T$9)+(S177/12*4*$E177*$G177*$I177*$K177*T$10)+(S177/12*3*$F177*$G177*$I177*$K177*T$10)</f>
        <v>0</v>
      </c>
      <c r="U177" s="39"/>
      <c r="V177" s="39">
        <f t="shared" ref="V177:V179" si="1284">(U177/12*5*$D177*$G177*$H177*$K177*V$9)+(U177/12*4*$E177*$G177*$I177*$K177*V$10)+(U177/12*3*$F177*$G177*$I177*$K177*V$10)</f>
        <v>0</v>
      </c>
      <c r="W177" s="39">
        <v>19</v>
      </c>
      <c r="X177" s="39">
        <f t="shared" ref="X177:X179" si="1285">(W177/12*5*$D177*$G177*$H177*$K177*X$9)+(W177/12*4*$E177*$G177*$I177*$K177*X$10)+(W177/12*3*$F177*$G177*$I177*$K177*X$10)</f>
        <v>1069231.3554999998</v>
      </c>
      <c r="Y177" s="39">
        <v>0</v>
      </c>
      <c r="Z177" s="39">
        <f t="shared" ref="Z177:Z179" si="1286">(Y177/12*5*$D177*$G177*$H177*$K177*Z$9)+(Y177/12*4*$E177*$G177*$I177*$K177*Z$10)+(Y177/12*3*$F177*$G177*$I177*$K177*Z$10)</f>
        <v>0</v>
      </c>
      <c r="AA177" s="39">
        <v>0</v>
      </c>
      <c r="AB177" s="39">
        <f t="shared" ref="AB177:AB179" si="1287">(AA177/12*5*$D177*$G177*$H177*$K177*AB$9)+(AA177/12*4*$E177*$G177*$I177*$K177*AB$10)+(AA177/12*3*$F177*$G177*$I177*$K177*AB$10)</f>
        <v>0</v>
      </c>
      <c r="AC177" s="39">
        <v>0</v>
      </c>
      <c r="AD177" s="39">
        <f t="shared" ref="AD177:AD179" si="1288">(AC177/12*5*$D177*$G177*$H177*$K177*AD$9)+(AC177/12*4*$E177*$G177*$I177*$K177*AD$10)+(AC177/12*3*$F177*$G177*$I177*$K177*AD$10)</f>
        <v>0</v>
      </c>
      <c r="AE177" s="39">
        <v>0</v>
      </c>
      <c r="AF177" s="39">
        <f t="shared" ref="AF177:AF179" si="1289">(AE177/12*5*$D177*$G177*$H177*$K177*AF$9)+(AE177/12*4*$E177*$G177*$I177*$K177*AF$10)+(AE177/12*3*$F177*$G177*$I177*$K177*AF$10)</f>
        <v>0</v>
      </c>
      <c r="AG177" s="39">
        <v>0</v>
      </c>
      <c r="AH177" s="39">
        <f t="shared" ref="AH177:AH179" si="1290">(AG177/12*5*$D177*$G177*$H177*$K177*AH$9)+(AG177/12*4*$E177*$G177*$I177*$K177*AH$10)+(AG177/12*3*$F177*$G177*$I177*$K177*AH$10)</f>
        <v>0</v>
      </c>
      <c r="AI177" s="39">
        <v>0</v>
      </c>
      <c r="AJ177" s="39">
        <f t="shared" ref="AJ177:AJ179" si="1291">(AI177/12*5*$D177*$G177*$H177*$K177*AJ$9)+(AI177/12*4*$E177*$G177*$I177*$K177*AJ$10)+(AI177/12*3*$F177*$G177*$I177*$K177*AJ$10)</f>
        <v>0</v>
      </c>
      <c r="AK177" s="39"/>
      <c r="AL177" s="39">
        <f t="shared" ref="AL177:AL179" si="1292">(AK177/12*5*$D177*$G177*$H177*$K177*AL$9)+(AK177/12*4*$E177*$G177*$I177*$K177*AL$10)+(AK177/12*3*$F177*$G177*$I177*$K177*AL$10)</f>
        <v>0</v>
      </c>
      <c r="AM177" s="56">
        <v>0</v>
      </c>
      <c r="AN177" s="39">
        <f t="shared" ref="AN177:AN179" si="1293">(AM177/12*5*$D177*$G177*$H177*$K177*AN$9)+(AM177/12*4*$E177*$G177*$I177*$K177*AN$10)+(AM177/12*3*$F177*$G177*$I177*$K177*AN$10)</f>
        <v>0</v>
      </c>
      <c r="AO177" s="43">
        <v>0</v>
      </c>
      <c r="AP177" s="39">
        <f t="shared" ref="AP177:AP179" si="1294">(AO177/12*5*$D177*$G177*$H177*$L177*AP$9)+(AO177/12*4*$E177*$G177*$I177*$L177*AP$10)+(AO177/12*3*$F177*$G177*$I177*$L177*AP$10)</f>
        <v>0</v>
      </c>
      <c r="AQ177" s="39">
        <v>0</v>
      </c>
      <c r="AR177" s="39">
        <f t="shared" ref="AR177:AR179" si="1295">(AQ177/12*5*$D177*$G177*$H177*$L177*AR$9)+(AQ177/12*4*$E177*$G177*$I177*$L177*AR$10)+(AQ177/12*3*$F177*$G177*$I177*$L177*AR$10)</f>
        <v>0</v>
      </c>
      <c r="AS177" s="39"/>
      <c r="AT177" s="39">
        <f t="shared" ref="AT177:AT179" si="1296">(AS177/12*5*$D177*$G177*$H177*$L177*AT$9)+(AS177/12*4*$E177*$G177*$I177*$L177*AT$10)+(AS177/12*3*$F177*$G177*$I177*$L177*AT$11)</f>
        <v>0</v>
      </c>
      <c r="AU177" s="39"/>
      <c r="AV177" s="39">
        <f t="shared" ref="AV177:AV179" si="1297">(AU177/12*5*$D177*$G177*$H177*$L177*AV$9)+(AU177/12*4*$E177*$G177*$I177*$L177*AV$10)+(AU177/12*3*$F177*$G177*$I177*$L177*AV$10)</f>
        <v>0</v>
      </c>
      <c r="AW177" s="39"/>
      <c r="AX177" s="39">
        <f t="shared" ref="AX177:AX179" si="1298">(AW177/12*5*$D177*$G177*$H177*$K177*AX$9)+(AW177/12*4*$E177*$G177*$I177*$K177*AX$10)+(AW177/12*3*$F177*$G177*$I177*$K177*AX$10)</f>
        <v>0</v>
      </c>
      <c r="AY177" s="39"/>
      <c r="AZ177" s="39">
        <f t="shared" ref="AZ177:AZ179" si="1299">(AY177/12*5*$D177*$G177*$H177*$K177*AZ$9)+(AY177/12*4*$E177*$G177*$I177*$K177*AZ$10)+(AY177/12*3*$F177*$G177*$I177*$K177*AZ$10)</f>
        <v>0</v>
      </c>
      <c r="BA177" s="39">
        <v>0</v>
      </c>
      <c r="BB177" s="39">
        <f t="shared" ref="BB177:BB179" si="1300">(BA177/12*5*$D177*$G177*$H177*$L177*BB$9)+(BA177/12*4*$E177*$G177*$I177*$L177*BB$10)+(BA177/12*3*$F177*$G177*$I177*$L177*BB$10)</f>
        <v>0</v>
      </c>
      <c r="BC177" s="39">
        <v>0</v>
      </c>
      <c r="BD177" s="39">
        <f t="shared" ref="BD177:BD179" si="1301">(BC177/12*5*$D177*$G177*$H177*$K177*BD$9)+(BC177/12*4*$E177*$G177*$I177*$K177*BD$10)+(BC177/12*3*$F177*$G177*$I177*$K177*BD$10)</f>
        <v>0</v>
      </c>
      <c r="BE177" s="39">
        <v>0</v>
      </c>
      <c r="BF177" s="39">
        <f t="shared" ref="BF177:BF179" si="1302">(BE177/12*5*$D177*$G177*$H177*$K177*BF$9)+(BE177/12*4*$E177*$G177*$I177*$K177*BF$10)+(BE177/12*3*$F177*$G177*$I177*$K177*BF$10)</f>
        <v>0</v>
      </c>
      <c r="BG177" s="39">
        <v>0</v>
      </c>
      <c r="BH177" s="39">
        <f t="shared" ref="BH177:BH179" si="1303">(BG177/12*5*$D177*$G177*$H177*$K177*BH$9)+(BG177/12*4*$E177*$G177*$I177*$K177*BH$10)+(BG177/12*3*$F177*$G177*$I177*$K177*BH$10)</f>
        <v>0</v>
      </c>
      <c r="BI177" s="39">
        <v>0</v>
      </c>
      <c r="BJ177" s="39">
        <f t="shared" ref="BJ177:BJ179" si="1304">(BI177/12*5*$D177*$G177*$H177*$L177*BJ$9)+(BI177/12*4*$E177*$G177*$I177*$L177*BJ$10)+(BI177/12*3*$F177*$G177*$I177*$L177*BJ$10)</f>
        <v>0</v>
      </c>
      <c r="BK177" s="39">
        <v>0</v>
      </c>
      <c r="BL177" s="39">
        <f t="shared" ref="BL177:BL179" si="1305">(BK177/12*5*$D177*$G177*$H177*$K177*BL$9)+(BK177/12*4*$E177*$G177*$I177*$K177*BL$10)+(BK177/12*3*$F177*$G177*$I177*$K177*BL$10)</f>
        <v>0</v>
      </c>
      <c r="BM177" s="39">
        <v>0</v>
      </c>
      <c r="BN177" s="39">
        <f t="shared" ref="BN177:BN179" si="1306">(BM177/12*5*$D177*$G177*$H177*$K177*BN$9)+(BM177/12*4*$E177*$G177*$I177*$K177*BN$10)+(BM177/12*3*$F177*$G177*$I177*$K177*BN$10)</f>
        <v>0</v>
      </c>
      <c r="BO177" s="49">
        <v>0</v>
      </c>
      <c r="BP177" s="39">
        <f t="shared" ref="BP177:BP179" si="1307">(BO177/12*5*$D177*$G177*$H177*$L177*BP$9)+(BO177/12*4*$E177*$G177*$I177*$L177*BP$10)+(BO177/12*3*$F177*$G177*$I177*$L177*BP$10)</f>
        <v>0</v>
      </c>
      <c r="BQ177" s="39">
        <v>0</v>
      </c>
      <c r="BR177" s="39">
        <f t="shared" ref="BR177:BR179" si="1308">(BQ177/12*5*$D177*$G177*$H177*$L177*BR$9)+(BQ177/12*4*$E177*$G177*$I177*$L177*BR$10)+(BQ177/12*3*$F177*$G177*$I177*$L177*BR$10)</f>
        <v>0</v>
      </c>
      <c r="BS177" s="39">
        <v>0</v>
      </c>
      <c r="BT177" s="39">
        <f t="shared" ref="BT177:BT179" si="1309">(BS177/12*5*$D177*$G177*$H177*$K177*BT$9)+(BS177/12*4*$E177*$G177*$I177*$K177*BT$10)+(BS177/12*3*$F177*$G177*$I177*$K177*BT$10)</f>
        <v>0</v>
      </c>
      <c r="BU177" s="39">
        <v>0</v>
      </c>
      <c r="BV177" s="39">
        <f t="shared" ref="BV177:BV179" si="1310">(BU177/12*5*$D177*$G177*$H177*$K177*BV$9)+(BU177/12*4*$E177*$G177*$I177*$K177*BV$10)+(BU177/12*3*$F177*$G177*$I177*$K177*BV$10)</f>
        <v>0</v>
      </c>
      <c r="BW177" s="39">
        <v>0</v>
      </c>
      <c r="BX177" s="39">
        <f t="shared" ref="BX177:BX179" si="1311">(BW177/12*5*$D177*$G177*$H177*$L177*BX$9)+(BW177/12*4*$E177*$G177*$I177*$L177*BX$10)+(BW177/12*3*$F177*$G177*$I177*$L177*BX$10)</f>
        <v>0</v>
      </c>
      <c r="BY177" s="39"/>
      <c r="BZ177" s="39">
        <f t="shared" ref="BZ177:BZ179" si="1312">(BY177/12*5*$D177*$G177*$H177*$L177*BZ$9)+(BY177/12*4*$E177*$G177*$I177*$L177*BZ$10)+(BY177/12*3*$F177*$G177*$I177*$L177*BZ$10)</f>
        <v>0</v>
      </c>
      <c r="CA177" s="39">
        <v>0</v>
      </c>
      <c r="CB177" s="39">
        <f t="shared" ref="CB177:CB179" si="1313">(CA177/12*5*$D177*$G177*$H177*$K177*CB$9)+(CA177/12*4*$E177*$G177*$I177*$K177*CB$10)+(CA177/12*3*$F177*$G177*$I177*$K177*CB$10)</f>
        <v>0</v>
      </c>
      <c r="CC177" s="39">
        <v>0</v>
      </c>
      <c r="CD177" s="39">
        <f t="shared" ref="CD177:CD179" si="1314">(CC177/12*5*$D177*$G177*$H177*$L177*CD$9)+(CC177/12*4*$E177*$G177*$I177*$L177*CD$10)+(CC177/12*3*$F177*$G177*$I177*$L177*CD$10)</f>
        <v>0</v>
      </c>
      <c r="CE177" s="39">
        <v>0</v>
      </c>
      <c r="CF177" s="39">
        <f t="shared" ref="CF177:CF179" si="1315">(CE177/12*5*$D177*$G177*$H177*$K177*CF$9)+(CE177/12*4*$E177*$G177*$I177*$K177*CF$10)+(CE177/12*3*$F177*$G177*$I177*$K177*CF$10)</f>
        <v>0</v>
      </c>
      <c r="CG177" s="39"/>
      <c r="CH177" s="39">
        <f t="shared" ref="CH177:CH179" si="1316">(CG177/12*5*$D177*$G177*$H177*$K177*CH$9)+(CG177/12*4*$E177*$G177*$I177*$K177*CH$10)+(CG177/12*3*$F177*$G177*$I177*$K177*CH$10)</f>
        <v>0</v>
      </c>
      <c r="CI177" s="39"/>
      <c r="CJ177" s="39">
        <f t="shared" ref="CJ177:CJ179" si="1317">(CI177/12*5*$D177*$G177*$H177*$K177*CJ$9)+(CI177/12*4*$E177*$G177*$I177*$K177*CJ$10)+(CI177/12*3*$F177*$G177*$I177*$K177*CJ$10)</f>
        <v>0</v>
      </c>
      <c r="CK177" s="39"/>
      <c r="CL177" s="39">
        <f t="shared" ref="CL177:CL179" si="1318">(CK177/12*5*$D177*$G177*$H177*$K177*CL$9)+(CK177/12*4*$E177*$G177*$I177*$K177*CL$10)+(CK177/12*3*$F177*$G177*$I177*$K177*CL$10)</f>
        <v>0</v>
      </c>
      <c r="CM177" s="39"/>
      <c r="CN177" s="39">
        <f t="shared" ref="CN177:CN179" si="1319">(CM177/12*5*$D177*$G177*$H177*$L177*CN$9)+(CM177/12*4*$E177*$G177*$I177*$L177*CN$10)+(CM177/12*3*$F177*$G177*$I177*$L177*CN$10)</f>
        <v>0</v>
      </c>
      <c r="CO177" s="39"/>
      <c r="CP177" s="39">
        <f t="shared" ref="CP177:CP179" si="1320">(CO177/12*5*$D177*$G177*$H177*$L177*CP$9)+(CO177/12*4*$E177*$G177*$I177*$L177*CP$10)+(CO177/12*3*$F177*$G177*$I177*$L177*CP$10)</f>
        <v>0</v>
      </c>
      <c r="CQ177" s="44"/>
      <c r="CR177" s="39">
        <f t="shared" ref="CR177:CR179" si="1321">(CQ177/12*5*$D177*$G177*$H177*$K177*CR$9)+(CQ177/12*4*$E177*$G177*$I177*$K177*CR$10)+(CQ177/12*3*$F177*$G177*$I177*$K177*CR$10)</f>
        <v>0</v>
      </c>
      <c r="CS177" s="39"/>
      <c r="CT177" s="39">
        <f t="shared" ref="CT177:CT179" si="1322">(CS177/12*5*$D177*$G177*$H177*$L177*CT$9)+(CS177/12*4*$E177*$G177*$I177*$L177*CT$10)+(CS177/12*3*$F177*$G177*$I177*$L177*CT$10)</f>
        <v>0</v>
      </c>
      <c r="CU177" s="39"/>
      <c r="CV177" s="39">
        <f t="shared" ref="CV177:CV179" si="1323">(CU177/12*5*$D177*$G177*$H177*$L177*CV$9)+(CU177/12*4*$E177*$G177*$I177*$L177*CV$10)+(CU177/12*3*$F177*$G177*$I177*$L177*CV$10)</f>
        <v>0</v>
      </c>
      <c r="CW177" s="39"/>
      <c r="CX177" s="39">
        <f t="shared" ref="CX177:CX179" si="1324">(CW177/12*5*$D177*$G177*$H177*$L177*CX$9)+(CW177/12*4*$E177*$G177*$I177*$L177*CX$10)+(CW177/12*3*$F177*$G177*$I177*$L177*CX$10)</f>
        <v>0</v>
      </c>
      <c r="CY177" s="39"/>
      <c r="CZ177" s="39">
        <f t="shared" ref="CZ177:CZ179" si="1325">(CY177/12*5*$D177*$G177*$H177*$L177*CZ$9)+(CY177/12*4*$E177*$G177*$I177*$L177*CZ$10)+(CY177/12*3*$F177*$G177*$I177*$L177*CZ$10)</f>
        <v>0</v>
      </c>
      <c r="DA177" s="39"/>
      <c r="DB177" s="39">
        <f t="shared" ref="DB177:DB179" si="1326">(DA177/12*5*$D177*$G177*$H177*$L177*DB$9)+(DA177/12*4*$E177*$G177*$I177*$L177*DB$10)+(DA177/12*3*$F177*$G177*$I177*$L177*DB$10)</f>
        <v>0</v>
      </c>
      <c r="DC177" s="39"/>
      <c r="DD177" s="39">
        <f t="shared" ref="DD177:DD179" si="1327">(DC177/12*5*$D177*$G177*$H177*$K177*DD$9)+(DC177/12*4*$E177*$G177*$I177*$K177*DD$10)+(DC177/12*3*$F177*$G177*$I177*$K177*DD$10)</f>
        <v>0</v>
      </c>
      <c r="DE177" s="39"/>
      <c r="DF177" s="39">
        <f t="shared" ref="DF177:DF179" si="1328">(DE177/12*5*$D177*$G177*$H177*$K177*DF$9)+(DE177/12*4*$E177*$G177*$I177*$K177*DF$10)+(DE177/12*3*$F177*$G177*$I177*$K177*DF$10)</f>
        <v>0</v>
      </c>
      <c r="DG177" s="39"/>
      <c r="DH177" s="39">
        <f t="shared" ref="DH177:DH179" si="1329">(DG177/12*5*$D177*$G177*$H177*$L177*DH$9)+(DG177/12*4*$E177*$G177*$I177*$L177*DH$10)+(DG177/12*3*$F177*$G177*$I177*$L177*DH$10)</f>
        <v>0</v>
      </c>
      <c r="DI177" s="39"/>
      <c r="DJ177" s="39">
        <f t="shared" ref="DJ177:DJ179" si="1330">(DI177/12*5*$D177*$G177*$H177*$L177*DJ$9)+(DI177/12*4*$E177*$G177*$I177*$L177*DJ$10)+(DI177/12*3*$F177*$G177*$I177*$L177*DJ$10)</f>
        <v>0</v>
      </c>
      <c r="DK177" s="39"/>
      <c r="DL177" s="39">
        <f t="shared" ref="DL177:DL179" si="1331">(DK177/12*5*$D177*$G177*$H177*$M177*DL$9)+(DK177/12*4*$E177*$G177*$I177*$M177*DL$10)+(DK177/12*3*$F177*$G177*$I177*$M177*DL$10)</f>
        <v>0</v>
      </c>
      <c r="DM177" s="39"/>
      <c r="DN177" s="39">
        <f t="shared" ref="DN177:DN184" si="1332">(DM177/12*5*$D177*$G177*$H177*$N177*DN$9)+(DM177/12*4*$E177*$G177*$I177*$N177*DN$10)+(DM177/12*3*$F177*$G177*$I177*$N177*DN$10)</f>
        <v>0</v>
      </c>
      <c r="DO177" s="39"/>
      <c r="DP177" s="39">
        <f t="shared" si="1061"/>
        <v>0</v>
      </c>
      <c r="DQ177" s="39">
        <f t="shared" si="1070"/>
        <v>19</v>
      </c>
      <c r="DR177" s="39">
        <f t="shared" si="1071"/>
        <v>1069231.3554999998</v>
      </c>
    </row>
    <row r="178" spans="1:122" ht="15.75" customHeight="1" x14ac:dyDescent="0.25">
      <c r="A178" s="46"/>
      <c r="B178" s="47">
        <v>148</v>
      </c>
      <c r="C178" s="33" t="s">
        <v>309</v>
      </c>
      <c r="D178" s="34">
        <f t="shared" si="1065"/>
        <v>19063</v>
      </c>
      <c r="E178" s="35">
        <v>18530</v>
      </c>
      <c r="F178" s="35">
        <v>18715</v>
      </c>
      <c r="G178" s="48">
        <v>2.21</v>
      </c>
      <c r="H178" s="37">
        <v>1</v>
      </c>
      <c r="I178" s="37">
        <v>1</v>
      </c>
      <c r="J178" s="38"/>
      <c r="K178" s="34">
        <v>1.4</v>
      </c>
      <c r="L178" s="34">
        <v>1.68</v>
      </c>
      <c r="M178" s="34">
        <v>2.23</v>
      </c>
      <c r="N178" s="34">
        <v>2.57</v>
      </c>
      <c r="O178" s="39">
        <v>0</v>
      </c>
      <c r="P178" s="39">
        <f t="shared" si="1281"/>
        <v>0</v>
      </c>
      <c r="Q178" s="39">
        <v>0</v>
      </c>
      <c r="R178" s="39">
        <f t="shared" si="1282"/>
        <v>0</v>
      </c>
      <c r="S178" s="39">
        <v>0</v>
      </c>
      <c r="T178" s="39">
        <f t="shared" si="1283"/>
        <v>0</v>
      </c>
      <c r="U178" s="39"/>
      <c r="V178" s="39">
        <f t="shared" si="1284"/>
        <v>0</v>
      </c>
      <c r="W178" s="39">
        <v>330</v>
      </c>
      <c r="X178" s="39">
        <f t="shared" si="1285"/>
        <v>20520800.725424998</v>
      </c>
      <c r="Y178" s="39">
        <v>0</v>
      </c>
      <c r="Z178" s="39">
        <f t="shared" si="1286"/>
        <v>0</v>
      </c>
      <c r="AA178" s="39">
        <v>0</v>
      </c>
      <c r="AB178" s="39">
        <f t="shared" si="1287"/>
        <v>0</v>
      </c>
      <c r="AC178" s="39">
        <v>0</v>
      </c>
      <c r="AD178" s="39">
        <f t="shared" si="1288"/>
        <v>0</v>
      </c>
      <c r="AE178" s="39">
        <v>0</v>
      </c>
      <c r="AF178" s="39">
        <f t="shared" si="1289"/>
        <v>0</v>
      </c>
      <c r="AG178" s="39">
        <v>0</v>
      </c>
      <c r="AH178" s="39">
        <f t="shared" si="1290"/>
        <v>0</v>
      </c>
      <c r="AI178" s="39">
        <v>0</v>
      </c>
      <c r="AJ178" s="39">
        <f t="shared" si="1291"/>
        <v>0</v>
      </c>
      <c r="AK178" s="39"/>
      <c r="AL178" s="39">
        <f t="shared" si="1292"/>
        <v>0</v>
      </c>
      <c r="AM178" s="56">
        <v>0</v>
      </c>
      <c r="AN178" s="39">
        <f t="shared" si="1293"/>
        <v>0</v>
      </c>
      <c r="AO178" s="43">
        <v>0</v>
      </c>
      <c r="AP178" s="39">
        <f t="shared" si="1294"/>
        <v>0</v>
      </c>
      <c r="AQ178" s="39">
        <v>0</v>
      </c>
      <c r="AR178" s="39">
        <f t="shared" si="1295"/>
        <v>0</v>
      </c>
      <c r="AS178" s="39"/>
      <c r="AT178" s="39">
        <f t="shared" si="1296"/>
        <v>0</v>
      </c>
      <c r="AU178" s="39"/>
      <c r="AV178" s="39">
        <f t="shared" si="1297"/>
        <v>0</v>
      </c>
      <c r="AW178" s="39"/>
      <c r="AX178" s="39">
        <f t="shared" si="1298"/>
        <v>0</v>
      </c>
      <c r="AY178" s="39"/>
      <c r="AZ178" s="39">
        <f t="shared" si="1299"/>
        <v>0</v>
      </c>
      <c r="BA178" s="39">
        <v>0</v>
      </c>
      <c r="BB178" s="39">
        <f t="shared" si="1300"/>
        <v>0</v>
      </c>
      <c r="BC178" s="39">
        <v>0</v>
      </c>
      <c r="BD178" s="39">
        <f t="shared" si="1301"/>
        <v>0</v>
      </c>
      <c r="BE178" s="39">
        <v>0</v>
      </c>
      <c r="BF178" s="39">
        <f t="shared" si="1302"/>
        <v>0</v>
      </c>
      <c r="BG178" s="39">
        <v>0</v>
      </c>
      <c r="BH178" s="39">
        <f t="shared" si="1303"/>
        <v>0</v>
      </c>
      <c r="BI178" s="39">
        <v>0</v>
      </c>
      <c r="BJ178" s="39">
        <f t="shared" si="1304"/>
        <v>0</v>
      </c>
      <c r="BK178" s="39">
        <v>0</v>
      </c>
      <c r="BL178" s="39">
        <f t="shared" si="1305"/>
        <v>0</v>
      </c>
      <c r="BM178" s="39">
        <v>0</v>
      </c>
      <c r="BN178" s="39">
        <f t="shared" si="1306"/>
        <v>0</v>
      </c>
      <c r="BO178" s="49">
        <v>0</v>
      </c>
      <c r="BP178" s="39">
        <f t="shared" si="1307"/>
        <v>0</v>
      </c>
      <c r="BQ178" s="39">
        <v>0</v>
      </c>
      <c r="BR178" s="39">
        <f t="shared" si="1308"/>
        <v>0</v>
      </c>
      <c r="BS178" s="39">
        <v>0</v>
      </c>
      <c r="BT178" s="39">
        <f t="shared" si="1309"/>
        <v>0</v>
      </c>
      <c r="BU178" s="39">
        <v>0</v>
      </c>
      <c r="BV178" s="39">
        <f t="shared" si="1310"/>
        <v>0</v>
      </c>
      <c r="BW178" s="39">
        <v>0</v>
      </c>
      <c r="BX178" s="39">
        <f t="shared" si="1311"/>
        <v>0</v>
      </c>
      <c r="BY178" s="39"/>
      <c r="BZ178" s="39">
        <f t="shared" si="1312"/>
        <v>0</v>
      </c>
      <c r="CA178" s="39">
        <v>0</v>
      </c>
      <c r="CB178" s="39">
        <f t="shared" si="1313"/>
        <v>0</v>
      </c>
      <c r="CC178" s="39">
        <v>0</v>
      </c>
      <c r="CD178" s="39">
        <f t="shared" si="1314"/>
        <v>0</v>
      </c>
      <c r="CE178" s="39">
        <v>0</v>
      </c>
      <c r="CF178" s="39">
        <f t="shared" si="1315"/>
        <v>0</v>
      </c>
      <c r="CG178" s="39"/>
      <c r="CH178" s="39">
        <f t="shared" si="1316"/>
        <v>0</v>
      </c>
      <c r="CI178" s="39"/>
      <c r="CJ178" s="39">
        <f t="shared" si="1317"/>
        <v>0</v>
      </c>
      <c r="CK178" s="39"/>
      <c r="CL178" s="39">
        <f t="shared" si="1318"/>
        <v>0</v>
      </c>
      <c r="CM178" s="39"/>
      <c r="CN178" s="39">
        <f t="shared" si="1319"/>
        <v>0</v>
      </c>
      <c r="CO178" s="39"/>
      <c r="CP178" s="39">
        <f t="shared" si="1320"/>
        <v>0</v>
      </c>
      <c r="CQ178" s="44"/>
      <c r="CR178" s="39">
        <f t="shared" si="1321"/>
        <v>0</v>
      </c>
      <c r="CS178" s="39"/>
      <c r="CT178" s="39">
        <f t="shared" si="1322"/>
        <v>0</v>
      </c>
      <c r="CU178" s="39"/>
      <c r="CV178" s="39">
        <f t="shared" si="1323"/>
        <v>0</v>
      </c>
      <c r="CW178" s="39"/>
      <c r="CX178" s="39">
        <f t="shared" si="1324"/>
        <v>0</v>
      </c>
      <c r="CY178" s="39"/>
      <c r="CZ178" s="39">
        <f t="shared" si="1325"/>
        <v>0</v>
      </c>
      <c r="DA178" s="39"/>
      <c r="DB178" s="39">
        <f t="shared" si="1326"/>
        <v>0</v>
      </c>
      <c r="DC178" s="39"/>
      <c r="DD178" s="39">
        <f t="shared" si="1327"/>
        <v>0</v>
      </c>
      <c r="DE178" s="39"/>
      <c r="DF178" s="39">
        <f t="shared" si="1328"/>
        <v>0</v>
      </c>
      <c r="DG178" s="39"/>
      <c r="DH178" s="39">
        <f t="shared" si="1329"/>
        <v>0</v>
      </c>
      <c r="DI178" s="39"/>
      <c r="DJ178" s="39">
        <f t="shared" si="1330"/>
        <v>0</v>
      </c>
      <c r="DK178" s="39"/>
      <c r="DL178" s="39">
        <f t="shared" si="1331"/>
        <v>0</v>
      </c>
      <c r="DM178" s="39"/>
      <c r="DN178" s="39">
        <f t="shared" si="1332"/>
        <v>0</v>
      </c>
      <c r="DO178" s="39"/>
      <c r="DP178" s="39">
        <f t="shared" si="1061"/>
        <v>0</v>
      </c>
      <c r="DQ178" s="39">
        <f t="shared" si="1070"/>
        <v>330</v>
      </c>
      <c r="DR178" s="39">
        <f t="shared" si="1071"/>
        <v>20520800.725424998</v>
      </c>
    </row>
    <row r="179" spans="1:122" ht="15.75" customHeight="1" x14ac:dyDescent="0.25">
      <c r="A179" s="46"/>
      <c r="B179" s="47">
        <v>149</v>
      </c>
      <c r="C179" s="33" t="s">
        <v>310</v>
      </c>
      <c r="D179" s="34">
        <f t="shared" si="1065"/>
        <v>19063</v>
      </c>
      <c r="E179" s="35">
        <v>18530</v>
      </c>
      <c r="F179" s="35">
        <v>18715</v>
      </c>
      <c r="G179" s="48">
        <v>3.53</v>
      </c>
      <c r="H179" s="37">
        <v>1</v>
      </c>
      <c r="I179" s="37">
        <v>1</v>
      </c>
      <c r="J179" s="38"/>
      <c r="K179" s="34">
        <v>1.4</v>
      </c>
      <c r="L179" s="34">
        <v>1.68</v>
      </c>
      <c r="M179" s="34">
        <v>2.23</v>
      </c>
      <c r="N179" s="34">
        <v>2.57</v>
      </c>
      <c r="O179" s="39">
        <v>0</v>
      </c>
      <c r="P179" s="39">
        <f t="shared" si="1281"/>
        <v>0</v>
      </c>
      <c r="Q179" s="39">
        <v>0</v>
      </c>
      <c r="R179" s="39">
        <f t="shared" si="1282"/>
        <v>0</v>
      </c>
      <c r="S179" s="39">
        <v>0</v>
      </c>
      <c r="T179" s="39">
        <f t="shared" si="1283"/>
        <v>0</v>
      </c>
      <c r="U179" s="39"/>
      <c r="V179" s="39">
        <f t="shared" si="1284"/>
        <v>0</v>
      </c>
      <c r="W179" s="39">
        <v>500</v>
      </c>
      <c r="X179" s="39">
        <f t="shared" si="1285"/>
        <v>49662982.696249992</v>
      </c>
      <c r="Y179" s="39">
        <v>0</v>
      </c>
      <c r="Z179" s="39">
        <f t="shared" si="1286"/>
        <v>0</v>
      </c>
      <c r="AA179" s="39">
        <v>0</v>
      </c>
      <c r="AB179" s="39">
        <f t="shared" si="1287"/>
        <v>0</v>
      </c>
      <c r="AC179" s="39">
        <v>0</v>
      </c>
      <c r="AD179" s="39">
        <f t="shared" si="1288"/>
        <v>0</v>
      </c>
      <c r="AE179" s="39">
        <v>0</v>
      </c>
      <c r="AF179" s="39">
        <f t="shared" si="1289"/>
        <v>0</v>
      </c>
      <c r="AG179" s="39">
        <v>0</v>
      </c>
      <c r="AH179" s="39">
        <f t="shared" si="1290"/>
        <v>0</v>
      </c>
      <c r="AI179" s="39">
        <v>0</v>
      </c>
      <c r="AJ179" s="39">
        <f t="shared" si="1291"/>
        <v>0</v>
      </c>
      <c r="AK179" s="39"/>
      <c r="AL179" s="39">
        <f t="shared" si="1292"/>
        <v>0</v>
      </c>
      <c r="AM179" s="56">
        <v>0</v>
      </c>
      <c r="AN179" s="39">
        <f t="shared" si="1293"/>
        <v>0</v>
      </c>
      <c r="AO179" s="43">
        <v>0</v>
      </c>
      <c r="AP179" s="39">
        <f t="shared" si="1294"/>
        <v>0</v>
      </c>
      <c r="AQ179" s="39">
        <v>0</v>
      </c>
      <c r="AR179" s="39">
        <f t="shared" si="1295"/>
        <v>0</v>
      </c>
      <c r="AS179" s="39"/>
      <c r="AT179" s="39">
        <f t="shared" si="1296"/>
        <v>0</v>
      </c>
      <c r="AU179" s="39"/>
      <c r="AV179" s="39">
        <f t="shared" si="1297"/>
        <v>0</v>
      </c>
      <c r="AW179" s="39"/>
      <c r="AX179" s="39">
        <f t="shared" si="1298"/>
        <v>0</v>
      </c>
      <c r="AY179" s="39"/>
      <c r="AZ179" s="39">
        <f t="shared" si="1299"/>
        <v>0</v>
      </c>
      <c r="BA179" s="39">
        <v>0</v>
      </c>
      <c r="BB179" s="39">
        <f t="shared" si="1300"/>
        <v>0</v>
      </c>
      <c r="BC179" s="39">
        <v>0</v>
      </c>
      <c r="BD179" s="39">
        <f t="shared" si="1301"/>
        <v>0</v>
      </c>
      <c r="BE179" s="39">
        <v>0</v>
      </c>
      <c r="BF179" s="39">
        <f t="shared" si="1302"/>
        <v>0</v>
      </c>
      <c r="BG179" s="39">
        <v>0</v>
      </c>
      <c r="BH179" s="39">
        <f t="shared" si="1303"/>
        <v>0</v>
      </c>
      <c r="BI179" s="39">
        <v>0</v>
      </c>
      <c r="BJ179" s="39">
        <f t="shared" si="1304"/>
        <v>0</v>
      </c>
      <c r="BK179" s="39">
        <v>0</v>
      </c>
      <c r="BL179" s="39">
        <f t="shared" si="1305"/>
        <v>0</v>
      </c>
      <c r="BM179" s="39">
        <v>0</v>
      </c>
      <c r="BN179" s="39">
        <f t="shared" si="1306"/>
        <v>0</v>
      </c>
      <c r="BO179" s="49">
        <v>0</v>
      </c>
      <c r="BP179" s="39">
        <f t="shared" si="1307"/>
        <v>0</v>
      </c>
      <c r="BQ179" s="39">
        <v>0</v>
      </c>
      <c r="BR179" s="39">
        <f t="shared" si="1308"/>
        <v>0</v>
      </c>
      <c r="BS179" s="39">
        <v>0</v>
      </c>
      <c r="BT179" s="39">
        <f t="shared" si="1309"/>
        <v>0</v>
      </c>
      <c r="BU179" s="39">
        <v>0</v>
      </c>
      <c r="BV179" s="39">
        <f t="shared" si="1310"/>
        <v>0</v>
      </c>
      <c r="BW179" s="39">
        <v>0</v>
      </c>
      <c r="BX179" s="39">
        <f t="shared" si="1311"/>
        <v>0</v>
      </c>
      <c r="BY179" s="39"/>
      <c r="BZ179" s="39">
        <f t="shared" si="1312"/>
        <v>0</v>
      </c>
      <c r="CA179" s="39">
        <v>0</v>
      </c>
      <c r="CB179" s="39">
        <f t="shared" si="1313"/>
        <v>0</v>
      </c>
      <c r="CC179" s="39">
        <v>0</v>
      </c>
      <c r="CD179" s="39">
        <f t="shared" si="1314"/>
        <v>0</v>
      </c>
      <c r="CE179" s="39">
        <v>0</v>
      </c>
      <c r="CF179" s="39">
        <f t="shared" si="1315"/>
        <v>0</v>
      </c>
      <c r="CG179" s="39"/>
      <c r="CH179" s="39">
        <f t="shared" si="1316"/>
        <v>0</v>
      </c>
      <c r="CI179" s="39"/>
      <c r="CJ179" s="39">
        <f t="shared" si="1317"/>
        <v>0</v>
      </c>
      <c r="CK179" s="39"/>
      <c r="CL179" s="39">
        <f t="shared" si="1318"/>
        <v>0</v>
      </c>
      <c r="CM179" s="39"/>
      <c r="CN179" s="39">
        <f t="shared" si="1319"/>
        <v>0</v>
      </c>
      <c r="CO179" s="39"/>
      <c r="CP179" s="39">
        <f t="shared" si="1320"/>
        <v>0</v>
      </c>
      <c r="CQ179" s="44"/>
      <c r="CR179" s="39">
        <f t="shared" si="1321"/>
        <v>0</v>
      </c>
      <c r="CS179" s="39"/>
      <c r="CT179" s="39">
        <f t="shared" si="1322"/>
        <v>0</v>
      </c>
      <c r="CU179" s="39"/>
      <c r="CV179" s="39">
        <f t="shared" si="1323"/>
        <v>0</v>
      </c>
      <c r="CW179" s="39"/>
      <c r="CX179" s="39">
        <f t="shared" si="1324"/>
        <v>0</v>
      </c>
      <c r="CY179" s="39"/>
      <c r="CZ179" s="39">
        <f t="shared" si="1325"/>
        <v>0</v>
      </c>
      <c r="DA179" s="39"/>
      <c r="DB179" s="39">
        <f t="shared" si="1326"/>
        <v>0</v>
      </c>
      <c r="DC179" s="39"/>
      <c r="DD179" s="39">
        <f t="shared" si="1327"/>
        <v>0</v>
      </c>
      <c r="DE179" s="39"/>
      <c r="DF179" s="39">
        <f t="shared" si="1328"/>
        <v>0</v>
      </c>
      <c r="DG179" s="39"/>
      <c r="DH179" s="39">
        <f t="shared" si="1329"/>
        <v>0</v>
      </c>
      <c r="DI179" s="39"/>
      <c r="DJ179" s="39">
        <f t="shared" si="1330"/>
        <v>0</v>
      </c>
      <c r="DK179" s="39"/>
      <c r="DL179" s="39">
        <f t="shared" si="1331"/>
        <v>0</v>
      </c>
      <c r="DM179" s="39"/>
      <c r="DN179" s="39">
        <f t="shared" si="1332"/>
        <v>0</v>
      </c>
      <c r="DO179" s="39"/>
      <c r="DP179" s="39">
        <f t="shared" si="1061"/>
        <v>0</v>
      </c>
      <c r="DQ179" s="39">
        <f t="shared" si="1070"/>
        <v>500</v>
      </c>
      <c r="DR179" s="39">
        <f t="shared" si="1071"/>
        <v>49662982.696249992</v>
      </c>
    </row>
    <row r="180" spans="1:122" ht="15.75" customHeight="1" x14ac:dyDescent="0.25">
      <c r="A180" s="86">
        <v>20</v>
      </c>
      <c r="B180" s="100"/>
      <c r="C180" s="88" t="s">
        <v>311</v>
      </c>
      <c r="D180" s="95">
        <f t="shared" si="1065"/>
        <v>19063</v>
      </c>
      <c r="E180" s="96">
        <v>18530</v>
      </c>
      <c r="F180" s="96">
        <v>18715</v>
      </c>
      <c r="G180" s="101">
        <v>0.87</v>
      </c>
      <c r="H180" s="97">
        <v>1</v>
      </c>
      <c r="I180" s="97">
        <v>1</v>
      </c>
      <c r="J180" s="98"/>
      <c r="K180" s="95">
        <v>1.4</v>
      </c>
      <c r="L180" s="95">
        <v>1.68</v>
      </c>
      <c r="M180" s="95">
        <v>2.23</v>
      </c>
      <c r="N180" s="95">
        <v>2.57</v>
      </c>
      <c r="O180" s="45">
        <f t="shared" ref="O180:BZ180" si="1333">SUM(O181:O190)</f>
        <v>946</v>
      </c>
      <c r="P180" s="45">
        <f t="shared" si="1333"/>
        <v>25676850.57889583</v>
      </c>
      <c r="Q180" s="45">
        <f t="shared" si="1333"/>
        <v>0</v>
      </c>
      <c r="R180" s="45">
        <f t="shared" si="1333"/>
        <v>0</v>
      </c>
      <c r="S180" s="94">
        <v>0</v>
      </c>
      <c r="T180" s="94">
        <f t="shared" ref="T180" si="1334">SUM(T181:T190)</f>
        <v>0</v>
      </c>
      <c r="U180" s="45">
        <f t="shared" si="1333"/>
        <v>0</v>
      </c>
      <c r="V180" s="45">
        <f t="shared" si="1333"/>
        <v>0</v>
      </c>
      <c r="W180" s="45">
        <f t="shared" si="1333"/>
        <v>0</v>
      </c>
      <c r="X180" s="45">
        <f t="shared" si="1333"/>
        <v>0</v>
      </c>
      <c r="Y180" s="45">
        <f t="shared" si="1333"/>
        <v>2</v>
      </c>
      <c r="Z180" s="45">
        <f t="shared" si="1333"/>
        <v>54131.3465</v>
      </c>
      <c r="AA180" s="94">
        <f t="shared" si="1333"/>
        <v>0</v>
      </c>
      <c r="AB180" s="94">
        <f t="shared" si="1333"/>
        <v>0</v>
      </c>
      <c r="AC180" s="94">
        <f t="shared" si="1333"/>
        <v>180</v>
      </c>
      <c r="AD180" s="94">
        <f t="shared" si="1333"/>
        <v>22073258.439604163</v>
      </c>
      <c r="AE180" s="94">
        <f t="shared" si="1333"/>
        <v>0</v>
      </c>
      <c r="AF180" s="94">
        <f t="shared" si="1333"/>
        <v>0</v>
      </c>
      <c r="AG180" s="45">
        <f t="shared" si="1333"/>
        <v>8</v>
      </c>
      <c r="AH180" s="45">
        <f t="shared" si="1333"/>
        <v>158748.19473333331</v>
      </c>
      <c r="AI180" s="45">
        <f t="shared" si="1333"/>
        <v>5</v>
      </c>
      <c r="AJ180" s="45">
        <f t="shared" si="1333"/>
        <v>88390.714629583323</v>
      </c>
      <c r="AK180" s="45">
        <f t="shared" si="1333"/>
        <v>2</v>
      </c>
      <c r="AL180" s="45">
        <f t="shared" si="1333"/>
        <v>33791.883183333332</v>
      </c>
      <c r="AM180" s="45">
        <f t="shared" si="1333"/>
        <v>2351</v>
      </c>
      <c r="AN180" s="45">
        <f t="shared" si="1333"/>
        <v>42931916.569462083</v>
      </c>
      <c r="AO180" s="94">
        <f t="shared" si="1333"/>
        <v>6</v>
      </c>
      <c r="AP180" s="94">
        <f t="shared" si="1333"/>
        <v>137617.60130159999</v>
      </c>
      <c r="AQ180" s="94">
        <f t="shared" si="1333"/>
        <v>0</v>
      </c>
      <c r="AR180" s="94">
        <f t="shared" si="1333"/>
        <v>0</v>
      </c>
      <c r="AS180" s="94">
        <f t="shared" si="1333"/>
        <v>47</v>
      </c>
      <c r="AT180" s="94">
        <f t="shared" si="1333"/>
        <v>1439205.8247280002</v>
      </c>
      <c r="AU180" s="94">
        <f t="shared" si="1333"/>
        <v>0</v>
      </c>
      <c r="AV180" s="94">
        <f t="shared" si="1333"/>
        <v>0</v>
      </c>
      <c r="AW180" s="94">
        <f t="shared" si="1333"/>
        <v>0</v>
      </c>
      <c r="AX180" s="94">
        <f t="shared" si="1333"/>
        <v>0</v>
      </c>
      <c r="AY180" s="94">
        <f t="shared" si="1333"/>
        <v>0</v>
      </c>
      <c r="AZ180" s="94">
        <f t="shared" si="1333"/>
        <v>0</v>
      </c>
      <c r="BA180" s="94">
        <f t="shared" si="1333"/>
        <v>0</v>
      </c>
      <c r="BB180" s="94">
        <f t="shared" si="1333"/>
        <v>0</v>
      </c>
      <c r="BC180" s="94">
        <f t="shared" si="1333"/>
        <v>0</v>
      </c>
      <c r="BD180" s="94">
        <f t="shared" si="1333"/>
        <v>0</v>
      </c>
      <c r="BE180" s="94">
        <f t="shared" si="1333"/>
        <v>0</v>
      </c>
      <c r="BF180" s="94">
        <f t="shared" si="1333"/>
        <v>0</v>
      </c>
      <c r="BG180" s="94">
        <f t="shared" si="1333"/>
        <v>0</v>
      </c>
      <c r="BH180" s="94">
        <f t="shared" si="1333"/>
        <v>0</v>
      </c>
      <c r="BI180" s="94">
        <f t="shared" si="1333"/>
        <v>0</v>
      </c>
      <c r="BJ180" s="94">
        <f t="shared" si="1333"/>
        <v>0</v>
      </c>
      <c r="BK180" s="94">
        <f t="shared" si="1333"/>
        <v>3</v>
      </c>
      <c r="BL180" s="94">
        <f t="shared" si="1333"/>
        <v>59933.231242499991</v>
      </c>
      <c r="BM180" s="94">
        <f t="shared" si="1333"/>
        <v>0</v>
      </c>
      <c r="BN180" s="94">
        <f t="shared" si="1333"/>
        <v>0</v>
      </c>
      <c r="BO180" s="94">
        <f t="shared" si="1333"/>
        <v>1384</v>
      </c>
      <c r="BP180" s="94">
        <f t="shared" si="1333"/>
        <v>35170068.868038997</v>
      </c>
      <c r="BQ180" s="94">
        <f t="shared" si="1333"/>
        <v>0</v>
      </c>
      <c r="BR180" s="94">
        <f t="shared" si="1333"/>
        <v>0</v>
      </c>
      <c r="BS180" s="94">
        <f t="shared" si="1333"/>
        <v>0</v>
      </c>
      <c r="BT180" s="94">
        <f t="shared" si="1333"/>
        <v>0</v>
      </c>
      <c r="BU180" s="94">
        <f t="shared" si="1333"/>
        <v>13</v>
      </c>
      <c r="BV180" s="94">
        <f t="shared" si="1333"/>
        <v>130807.22393375001</v>
      </c>
      <c r="BW180" s="94">
        <f t="shared" si="1333"/>
        <v>0</v>
      </c>
      <c r="BX180" s="94">
        <f t="shared" si="1333"/>
        <v>0</v>
      </c>
      <c r="BY180" s="94">
        <f t="shared" si="1333"/>
        <v>0</v>
      </c>
      <c r="BZ180" s="94">
        <f t="shared" si="1333"/>
        <v>0</v>
      </c>
      <c r="CA180" s="94">
        <f t="shared" ref="CA180:DR180" si="1335">SUM(CA181:CA190)</f>
        <v>15</v>
      </c>
      <c r="CB180" s="94">
        <f t="shared" si="1335"/>
        <v>316719.95949999994</v>
      </c>
      <c r="CC180" s="94">
        <f t="shared" si="1335"/>
        <v>0</v>
      </c>
      <c r="CD180" s="94">
        <f t="shared" si="1335"/>
        <v>0</v>
      </c>
      <c r="CE180" s="94">
        <f t="shared" si="1335"/>
        <v>0</v>
      </c>
      <c r="CF180" s="94">
        <f t="shared" si="1335"/>
        <v>0</v>
      </c>
      <c r="CG180" s="94">
        <f t="shared" si="1335"/>
        <v>2</v>
      </c>
      <c r="CH180" s="94">
        <f t="shared" si="1335"/>
        <v>28177.799346666659</v>
      </c>
      <c r="CI180" s="94">
        <f t="shared" si="1335"/>
        <v>5</v>
      </c>
      <c r="CJ180" s="94">
        <f t="shared" si="1335"/>
        <v>46632.273566666663</v>
      </c>
      <c r="CK180" s="94">
        <f t="shared" si="1335"/>
        <v>28</v>
      </c>
      <c r="CL180" s="94">
        <f t="shared" si="1335"/>
        <v>427325.19289979164</v>
      </c>
      <c r="CM180" s="94">
        <f t="shared" si="1335"/>
        <v>190</v>
      </c>
      <c r="CN180" s="94">
        <f t="shared" si="1335"/>
        <v>4062249.4959672499</v>
      </c>
      <c r="CO180" s="94">
        <f t="shared" si="1335"/>
        <v>14</v>
      </c>
      <c r="CP180" s="94">
        <f t="shared" si="1335"/>
        <v>313204.78981260001</v>
      </c>
      <c r="CQ180" s="99">
        <f t="shared" si="1335"/>
        <v>4</v>
      </c>
      <c r="CR180" s="94">
        <f t="shared" si="1335"/>
        <v>68138.455659166648</v>
      </c>
      <c r="CS180" s="94">
        <f t="shared" si="1335"/>
        <v>57</v>
      </c>
      <c r="CT180" s="94">
        <f t="shared" si="1335"/>
        <v>1137227.8165975998</v>
      </c>
      <c r="CU180" s="94">
        <f t="shared" si="1335"/>
        <v>7</v>
      </c>
      <c r="CV180" s="94">
        <f t="shared" si="1335"/>
        <v>102906.98024600001</v>
      </c>
      <c r="CW180" s="94">
        <f t="shared" si="1335"/>
        <v>3</v>
      </c>
      <c r="CX180" s="94">
        <f t="shared" si="1335"/>
        <v>71380.207206000006</v>
      </c>
      <c r="CY180" s="94">
        <f t="shared" si="1335"/>
        <v>11</v>
      </c>
      <c r="CZ180" s="94">
        <f t="shared" si="1335"/>
        <v>259692.21951679996</v>
      </c>
      <c r="DA180" s="94">
        <f t="shared" si="1335"/>
        <v>8</v>
      </c>
      <c r="DB180" s="94">
        <f t="shared" si="1335"/>
        <v>184264.82426729999</v>
      </c>
      <c r="DC180" s="94">
        <f t="shared" si="1335"/>
        <v>45</v>
      </c>
      <c r="DD180" s="94">
        <f t="shared" si="1335"/>
        <v>731948.34688499989</v>
      </c>
      <c r="DE180" s="94">
        <f t="shared" si="1335"/>
        <v>31</v>
      </c>
      <c r="DF180" s="94">
        <f t="shared" si="1335"/>
        <v>457325.60254149989</v>
      </c>
      <c r="DG180" s="94">
        <f t="shared" si="1335"/>
        <v>6</v>
      </c>
      <c r="DH180" s="94">
        <f t="shared" si="1335"/>
        <v>150869.13302999997</v>
      </c>
      <c r="DI180" s="94">
        <f t="shared" si="1335"/>
        <v>12</v>
      </c>
      <c r="DJ180" s="94">
        <f t="shared" si="1335"/>
        <v>255436.45528799997</v>
      </c>
      <c r="DK180" s="94">
        <f t="shared" si="1335"/>
        <v>6</v>
      </c>
      <c r="DL180" s="94">
        <f t="shared" si="1335"/>
        <v>225614.90636249998</v>
      </c>
      <c r="DM180" s="94">
        <f t="shared" si="1335"/>
        <v>24</v>
      </c>
      <c r="DN180" s="94">
        <f t="shared" si="1335"/>
        <v>777822.91820252081</v>
      </c>
      <c r="DO180" s="94">
        <f t="shared" si="1335"/>
        <v>0</v>
      </c>
      <c r="DP180" s="94">
        <f t="shared" si="1335"/>
        <v>0</v>
      </c>
      <c r="DQ180" s="94">
        <f t="shared" si="1335"/>
        <v>5415</v>
      </c>
      <c r="DR180" s="94">
        <f t="shared" si="1335"/>
        <v>137571657.85314855</v>
      </c>
    </row>
    <row r="181" spans="1:122" ht="45" customHeight="1" x14ac:dyDescent="0.25">
      <c r="A181" s="46"/>
      <c r="B181" s="47">
        <v>150</v>
      </c>
      <c r="C181" s="33" t="s">
        <v>312</v>
      </c>
      <c r="D181" s="34">
        <f t="shared" si="1065"/>
        <v>19063</v>
      </c>
      <c r="E181" s="35">
        <v>18530</v>
      </c>
      <c r="F181" s="35">
        <v>18715</v>
      </c>
      <c r="G181" s="48">
        <v>0.66</v>
      </c>
      <c r="H181" s="37">
        <v>1</v>
      </c>
      <c r="I181" s="38">
        <v>1</v>
      </c>
      <c r="J181" s="38"/>
      <c r="K181" s="34">
        <v>1.4</v>
      </c>
      <c r="L181" s="34">
        <v>1.68</v>
      </c>
      <c r="M181" s="34">
        <v>2.23</v>
      </c>
      <c r="N181" s="34">
        <v>2.57</v>
      </c>
      <c r="O181" s="39">
        <v>20</v>
      </c>
      <c r="P181" s="39">
        <f t="shared" ref="P181:P184" si="1336">(O181/12*5*$D181*$G181*$H181*$K181*P$9)+(O181/12*4*$E181*$G181*$I181*$K181*P$10)+(O181/12*3*$F181*$G181*$I181*$K181*P$10)</f>
        <v>368921.86100000003</v>
      </c>
      <c r="Q181" s="39">
        <v>0</v>
      </c>
      <c r="R181" s="39">
        <f t="shared" ref="R181:R184" si="1337">(Q181/12*5*$D181*$G181*$H181*$K181*R$9)+(Q181/12*4*$E181*$G181*$I181*$K181*R$10)+(Q181/12*3*$F181*$G181*$I181*$K181*R$10)</f>
        <v>0</v>
      </c>
      <c r="S181" s="39">
        <v>0</v>
      </c>
      <c r="T181" s="39">
        <f t="shared" ref="T181:T184" si="1338">(S181/12*5*$D181*$G181*$H181*$K181*T$9)+(S181/12*4*$E181*$G181*$I181*$K181*T$10)+(S181/12*3*$F181*$G181*$I181*$K181*T$10)</f>
        <v>0</v>
      </c>
      <c r="U181" s="39"/>
      <c r="V181" s="39">
        <f t="shared" ref="V181:V184" si="1339">(U181/12*5*$D181*$G181*$H181*$K181*V$9)+(U181/12*4*$E181*$G181*$I181*$K181*V$10)+(U181/12*3*$F181*$G181*$I181*$K181*V$10)</f>
        <v>0</v>
      </c>
      <c r="W181" s="39">
        <v>0</v>
      </c>
      <c r="X181" s="39">
        <f t="shared" ref="X181:X184" si="1340">(W181/12*5*$D181*$G181*$H181*$K181*X$9)+(W181/12*4*$E181*$G181*$I181*$K181*X$10)+(W181/12*3*$F181*$G181*$I181*$K181*X$10)</f>
        <v>0</v>
      </c>
      <c r="Y181" s="39">
        <v>0</v>
      </c>
      <c r="Z181" s="39">
        <f t="shared" ref="Z181:Z184" si="1341">(Y181/12*5*$D181*$G181*$H181*$K181*Z$9)+(Y181/12*4*$E181*$G181*$I181*$K181*Z$10)+(Y181/12*3*$F181*$G181*$I181*$K181*Z$10)</f>
        <v>0</v>
      </c>
      <c r="AA181" s="39">
        <v>0</v>
      </c>
      <c r="AB181" s="39">
        <f t="shared" ref="AB181:AB184" si="1342">(AA181/12*5*$D181*$G181*$H181*$K181*AB$9)+(AA181/12*4*$E181*$G181*$I181*$K181*AB$10)+(AA181/12*3*$F181*$G181*$I181*$K181*AB$10)</f>
        <v>0</v>
      </c>
      <c r="AC181" s="39"/>
      <c r="AD181" s="39">
        <f t="shared" ref="AD181:AD184" si="1343">(AC181/12*5*$D181*$G181*$H181*$K181*AD$9)+(AC181/12*4*$E181*$G181*$I181*$K181*AD$10)+(AC181/12*3*$F181*$G181*$I181*$K181*AD$10)</f>
        <v>0</v>
      </c>
      <c r="AE181" s="39">
        <v>0</v>
      </c>
      <c r="AF181" s="39">
        <f t="shared" ref="AF181:AF184" si="1344">(AE181/12*5*$D181*$G181*$H181*$K181*AF$9)+(AE181/12*4*$E181*$G181*$I181*$K181*AF$10)+(AE181/12*3*$F181*$G181*$I181*$K181*AF$10)</f>
        <v>0</v>
      </c>
      <c r="AG181" s="39">
        <v>0</v>
      </c>
      <c r="AH181" s="39">
        <f t="shared" ref="AH181:AH184" si="1345">(AG181/12*5*$D181*$G181*$H181*$K181*AH$9)+(AG181/12*4*$E181*$G181*$I181*$K181*AH$10)+(AG181/12*3*$F181*$G181*$I181*$K181*AH$10)</f>
        <v>0</v>
      </c>
      <c r="AI181" s="39"/>
      <c r="AJ181" s="39">
        <f t="shared" ref="AJ181:AJ184" si="1346">(AI181/12*5*$D181*$G181*$H181*$K181*AJ$9)+(AI181/12*4*$E181*$G181*$I181*$K181*AJ$10)+(AI181/12*3*$F181*$G181*$I181*$K181*AJ$10)</f>
        <v>0</v>
      </c>
      <c r="AK181" s="39"/>
      <c r="AL181" s="39">
        <f t="shared" ref="AL181:AL184" si="1347">(AK181/12*5*$D181*$G181*$H181*$K181*AL$9)+(AK181/12*4*$E181*$G181*$I181*$K181*AL$10)+(AK181/12*3*$F181*$G181*$I181*$K181*AL$10)</f>
        <v>0</v>
      </c>
      <c r="AM181" s="56">
        <v>6</v>
      </c>
      <c r="AN181" s="39">
        <f t="shared" ref="AN181:AN184" si="1348">(AM181/12*5*$D181*$G181*$H181*$K181*AN$9)+(AM181/12*4*$E181*$G181*$I181*$K181*AN$10)+(AM181/12*3*$F181*$G181*$I181*$K181*AN$10)</f>
        <v>110016.02535000001</v>
      </c>
      <c r="AO181" s="43">
        <v>0</v>
      </c>
      <c r="AP181" s="39">
        <f t="shared" ref="AP181:AP184" si="1349">(AO181/12*5*$D181*$G181*$H181*$L181*AP$9)+(AO181/12*4*$E181*$G181*$I181*$L181*AP$10)+(AO181/12*3*$F181*$G181*$I181*$L181*AP$10)</f>
        <v>0</v>
      </c>
      <c r="AQ181" s="39">
        <v>0</v>
      </c>
      <c r="AR181" s="39">
        <f t="shared" ref="AR181:AR184" si="1350">(AQ181/12*5*$D181*$G181*$H181*$L181*AR$9)+(AQ181/12*4*$E181*$G181*$I181*$L181*AR$10)+(AQ181/12*3*$F181*$G181*$I181*$L181*AR$10)</f>
        <v>0</v>
      </c>
      <c r="AS181" s="39">
        <v>2</v>
      </c>
      <c r="AT181" s="39">
        <f t="shared" ref="AT181:AT184" si="1351">(AS181/12*5*$D181*$G181*$H181*$L181*AT$9)+(AS181/12*4*$E181*$G181*$I181*$L181*AT$10)+(AS181/12*3*$F181*$G181*$I181*$L181*AT$11)</f>
        <v>42643.054607999999</v>
      </c>
      <c r="AU181" s="39">
        <v>0</v>
      </c>
      <c r="AV181" s="39">
        <f t="shared" ref="AV181:AV184" si="1352">(AU181/12*5*$D181*$G181*$H181*$L181*AV$9)+(AU181/12*4*$E181*$G181*$I181*$L181*AV$10)+(AU181/12*3*$F181*$G181*$I181*$L181*AV$10)</f>
        <v>0</v>
      </c>
      <c r="AW181" s="39"/>
      <c r="AX181" s="39">
        <f t="shared" ref="AX181:AX184" si="1353">(AW181/12*5*$D181*$G181*$H181*$K181*AX$9)+(AW181/12*4*$E181*$G181*$I181*$K181*AX$10)+(AW181/12*3*$F181*$G181*$I181*$K181*AX$10)</f>
        <v>0</v>
      </c>
      <c r="AY181" s="39"/>
      <c r="AZ181" s="39">
        <f t="shared" ref="AZ181:AZ184" si="1354">(AY181/12*5*$D181*$G181*$H181*$K181*AZ$9)+(AY181/12*4*$E181*$G181*$I181*$K181*AZ$10)+(AY181/12*3*$F181*$G181*$I181*$K181*AZ$10)</f>
        <v>0</v>
      </c>
      <c r="BA181" s="39">
        <v>0</v>
      </c>
      <c r="BB181" s="39">
        <f t="shared" ref="BB181:BB184" si="1355">(BA181/12*5*$D181*$G181*$H181*$L181*BB$9)+(BA181/12*4*$E181*$G181*$I181*$L181*BB$10)+(BA181/12*3*$F181*$G181*$I181*$L181*BB$10)</f>
        <v>0</v>
      </c>
      <c r="BC181" s="39">
        <v>0</v>
      </c>
      <c r="BD181" s="39">
        <f t="shared" ref="BD181:BD184" si="1356">(BC181/12*5*$D181*$G181*$H181*$K181*BD$9)+(BC181/12*4*$E181*$G181*$I181*$K181*BD$10)+(BC181/12*3*$F181*$G181*$I181*$K181*BD$10)</f>
        <v>0</v>
      </c>
      <c r="BE181" s="39">
        <v>0</v>
      </c>
      <c r="BF181" s="39">
        <f t="shared" ref="BF181:BF184" si="1357">(BE181/12*5*$D181*$G181*$H181*$K181*BF$9)+(BE181/12*4*$E181*$G181*$I181*$K181*BF$10)+(BE181/12*3*$F181*$G181*$I181*$K181*BF$10)</f>
        <v>0</v>
      </c>
      <c r="BG181" s="39">
        <v>0</v>
      </c>
      <c r="BH181" s="39">
        <f t="shared" ref="BH181:BH184" si="1358">(BG181/12*5*$D181*$G181*$H181*$K181*BH$9)+(BG181/12*4*$E181*$G181*$I181*$K181*BH$10)+(BG181/12*3*$F181*$G181*$I181*$K181*BH$10)</f>
        <v>0</v>
      </c>
      <c r="BI181" s="39">
        <v>0</v>
      </c>
      <c r="BJ181" s="39">
        <f t="shared" ref="BJ181:BJ184" si="1359">(BI181/12*5*$D181*$G181*$H181*$L181*BJ$9)+(BI181/12*4*$E181*$G181*$I181*$L181*BJ$10)+(BI181/12*3*$F181*$G181*$I181*$L181*BJ$10)</f>
        <v>0</v>
      </c>
      <c r="BK181" s="39">
        <v>0</v>
      </c>
      <c r="BL181" s="39">
        <f t="shared" ref="BL181:BL184" si="1360">(BK181/12*5*$D181*$G181*$H181*$K181*BL$9)+(BK181/12*4*$E181*$G181*$I181*$K181*BL$10)+(BK181/12*3*$F181*$G181*$I181*$K181*BL$10)</f>
        <v>0</v>
      </c>
      <c r="BM181" s="39"/>
      <c r="BN181" s="39">
        <f t="shared" ref="BN181:BN184" si="1361">(BM181/12*5*$D181*$G181*$H181*$K181*BN$9)+(BM181/12*4*$E181*$G181*$I181*$K181*BN$10)+(BM181/12*3*$F181*$G181*$I181*$K181*BN$10)</f>
        <v>0</v>
      </c>
      <c r="BO181" s="49">
        <v>8</v>
      </c>
      <c r="BP181" s="39">
        <f t="shared" ref="BP181:BP184" si="1362">(BO181/12*5*$D181*$G181*$H181*$L181*BP$9)+(BO181/12*4*$E181*$G181*$I181*$L181*BP$10)+(BO181/12*3*$F181*$G181*$I181*$L181*BP$10)</f>
        <v>151741.34975999998</v>
      </c>
      <c r="BQ181" s="39">
        <v>0</v>
      </c>
      <c r="BR181" s="39">
        <f t="shared" ref="BR181:BR184" si="1363">(BQ181/12*5*$D181*$G181*$H181*$L181*BR$9)+(BQ181/12*4*$E181*$G181*$I181*$L181*BR$10)+(BQ181/12*3*$F181*$G181*$I181*$L181*BR$10)</f>
        <v>0</v>
      </c>
      <c r="BS181" s="39">
        <v>0</v>
      </c>
      <c r="BT181" s="39">
        <f t="shared" ref="BT181:BT184" si="1364">(BS181/12*5*$D181*$G181*$H181*$K181*BT$9)+(BS181/12*4*$E181*$G181*$I181*$K181*BT$10)+(BS181/12*3*$F181*$G181*$I181*$K181*BT$10)</f>
        <v>0</v>
      </c>
      <c r="BU181" s="39"/>
      <c r="BV181" s="39">
        <f t="shared" ref="BV181:BV184" si="1365">(BU181/12*5*$D181*$G181*$H181*$K181*BV$9)+(BU181/12*4*$E181*$G181*$I181*$K181*BV$10)+(BU181/12*3*$F181*$G181*$I181*$K181*BV$10)</f>
        <v>0</v>
      </c>
      <c r="BW181" s="39">
        <v>0</v>
      </c>
      <c r="BX181" s="39">
        <f t="shared" ref="BX181:BX184" si="1366">(BW181/12*5*$D181*$G181*$H181*$L181*BX$9)+(BW181/12*4*$E181*$G181*$I181*$L181*BX$10)+(BW181/12*3*$F181*$G181*$I181*$L181*BX$10)</f>
        <v>0</v>
      </c>
      <c r="BY181" s="39"/>
      <c r="BZ181" s="39">
        <f t="shared" ref="BZ181:BZ184" si="1367">(BY181/12*5*$D181*$G181*$H181*$L181*BZ$9)+(BY181/12*4*$E181*$G181*$I181*$L181*BZ$10)+(BY181/12*3*$F181*$G181*$I181*$L181*BZ$10)</f>
        <v>0</v>
      </c>
      <c r="CA181" s="39">
        <v>0</v>
      </c>
      <c r="CB181" s="39">
        <f t="shared" ref="CB181:CB184" si="1368">(CA181/12*5*$D181*$G181*$H181*$K181*CB$9)+(CA181/12*4*$E181*$G181*$I181*$K181*CB$10)+(CA181/12*3*$F181*$G181*$I181*$K181*CB$10)</f>
        <v>0</v>
      </c>
      <c r="CC181" s="39">
        <v>0</v>
      </c>
      <c r="CD181" s="39">
        <f t="shared" ref="CD181:CD184" si="1369">(CC181/12*5*$D181*$G181*$H181*$L181*CD$9)+(CC181/12*4*$E181*$G181*$I181*$L181*CD$10)+(CC181/12*3*$F181*$G181*$I181*$L181*CD$10)</f>
        <v>0</v>
      </c>
      <c r="CE181" s="39">
        <v>0</v>
      </c>
      <c r="CF181" s="39">
        <f t="shared" ref="CF181:CF184" si="1370">(CE181/12*5*$D181*$G181*$H181*$K181*CF$9)+(CE181/12*4*$E181*$G181*$I181*$K181*CF$10)+(CE181/12*3*$F181*$G181*$I181*$K181*CF$10)</f>
        <v>0</v>
      </c>
      <c r="CG181" s="39"/>
      <c r="CH181" s="39">
        <f t="shared" ref="CH181:CH184" si="1371">(CG181/12*5*$D181*$G181*$H181*$K181*CH$9)+(CG181/12*4*$E181*$G181*$I181*$K181*CH$10)+(CG181/12*3*$F181*$G181*$I181*$K181*CH$10)</f>
        <v>0</v>
      </c>
      <c r="CI181" s="39"/>
      <c r="CJ181" s="39">
        <f t="shared" ref="CJ181:CJ184" si="1372">(CI181/12*5*$D181*$G181*$H181*$K181*CJ$9)+(CI181/12*4*$E181*$G181*$I181*$K181*CJ$10)+(CI181/12*3*$F181*$G181*$I181*$K181*CJ$10)</f>
        <v>0</v>
      </c>
      <c r="CK181" s="39"/>
      <c r="CL181" s="39">
        <f t="shared" ref="CL181:CL184" si="1373">(CK181/12*5*$D181*$G181*$H181*$K181*CL$9)+(CK181/12*4*$E181*$G181*$I181*$K181*CL$10)+(CK181/12*3*$F181*$G181*$I181*$K181*CL$10)</f>
        <v>0</v>
      </c>
      <c r="CM181" s="39"/>
      <c r="CN181" s="39">
        <f t="shared" ref="CN181:CN184" si="1374">(CM181/12*5*$D181*$G181*$H181*$L181*CN$9)+(CM181/12*4*$E181*$G181*$I181*$L181*CN$10)+(CM181/12*3*$F181*$G181*$I181*$L181*CN$10)</f>
        <v>0</v>
      </c>
      <c r="CO181" s="39"/>
      <c r="CP181" s="39">
        <f t="shared" ref="CP181:CP184" si="1375">(CO181/12*5*$D181*$G181*$H181*$L181*CP$9)+(CO181/12*4*$E181*$G181*$I181*$L181*CP$10)+(CO181/12*3*$F181*$G181*$I181*$L181*CP$10)</f>
        <v>0</v>
      </c>
      <c r="CQ181" s="44"/>
      <c r="CR181" s="39">
        <f t="shared" ref="CR181:CR184" si="1376">(CQ181/12*5*$D181*$G181*$H181*$K181*CR$9)+(CQ181/12*4*$E181*$G181*$I181*$K181*CR$10)+(CQ181/12*3*$F181*$G181*$I181*$K181*CR$10)</f>
        <v>0</v>
      </c>
      <c r="CS181" s="39"/>
      <c r="CT181" s="39">
        <f t="shared" ref="CT181:CT184" si="1377">(CS181/12*5*$D181*$G181*$H181*$L181*CT$9)+(CS181/12*4*$E181*$G181*$I181*$L181*CT$10)+(CS181/12*3*$F181*$G181*$I181*$L181*CT$10)</f>
        <v>0</v>
      </c>
      <c r="CU181" s="39"/>
      <c r="CV181" s="39">
        <f t="shared" ref="CV181:CV184" si="1378">(CU181/12*5*$D181*$G181*$H181*$L181*CV$9)+(CU181/12*4*$E181*$G181*$I181*$L181*CV$10)+(CU181/12*3*$F181*$G181*$I181*$L181*CV$10)</f>
        <v>0</v>
      </c>
      <c r="CW181" s="39">
        <v>3</v>
      </c>
      <c r="CX181" s="39">
        <f t="shared" ref="CX181:CX184" si="1379">(CW181/12*5*$D181*$G181*$H181*$L181*CX$9)+(CW181/12*4*$E181*$G181*$I181*$L181*CX$10)+(CW181/12*3*$F181*$G181*$I181*$L181*CX$10)</f>
        <v>71380.207206000006</v>
      </c>
      <c r="CY181" s="39"/>
      <c r="CZ181" s="39">
        <f t="shared" ref="CZ181:CZ184" si="1380">(CY181/12*5*$D181*$G181*$H181*$L181*CZ$9)+(CY181/12*4*$E181*$G181*$I181*$L181*CZ$10)+(CY181/12*3*$F181*$G181*$I181*$L181*CZ$10)</f>
        <v>0</v>
      </c>
      <c r="DA181" s="39"/>
      <c r="DB181" s="39">
        <f t="shared" ref="DB181:DB184" si="1381">(DA181/12*5*$D181*$G181*$H181*$L181*DB$9)+(DA181/12*4*$E181*$G181*$I181*$L181*DB$10)+(DA181/12*3*$F181*$G181*$I181*$L181*DB$10)</f>
        <v>0</v>
      </c>
      <c r="DC181" s="39"/>
      <c r="DD181" s="39">
        <f t="shared" ref="DD181:DD184" si="1382">(DC181/12*5*$D181*$G181*$H181*$K181*DD$9)+(DC181/12*4*$E181*$G181*$I181*$K181*DD$10)+(DC181/12*3*$F181*$G181*$I181*$K181*DD$10)</f>
        <v>0</v>
      </c>
      <c r="DE181" s="39"/>
      <c r="DF181" s="39">
        <f t="shared" ref="DF181:DF184" si="1383">(DE181/12*5*$D181*$G181*$H181*$K181*DF$9)+(DE181/12*4*$E181*$G181*$I181*$K181*DF$10)+(DE181/12*3*$F181*$G181*$I181*$K181*DF$10)</f>
        <v>0</v>
      </c>
      <c r="DG181" s="39"/>
      <c r="DH181" s="39">
        <f t="shared" ref="DH181:DH184" si="1384">(DG181/12*5*$D181*$G181*$H181*$L181*DH$9)+(DG181/12*4*$E181*$G181*$I181*$L181*DH$10)+(DG181/12*3*$F181*$G181*$I181*$L181*DH$10)</f>
        <v>0</v>
      </c>
      <c r="DI181" s="39"/>
      <c r="DJ181" s="39">
        <f t="shared" ref="DJ181:DJ184" si="1385">(DI181/12*5*$D181*$G181*$H181*$L181*DJ$9)+(DI181/12*4*$E181*$G181*$I181*$L181*DJ$10)+(DI181/12*3*$F181*$G181*$I181*$L181*DJ$10)</f>
        <v>0</v>
      </c>
      <c r="DK181" s="39"/>
      <c r="DL181" s="39">
        <f t="shared" ref="DL181:DL184" si="1386">(DK181/12*5*$D181*$G181*$H181*$M181*DL$9)+(DK181/12*4*$E181*$G181*$I181*$M181*DL$10)+(DK181/12*3*$F181*$G181*$I181*$M181*DL$10)</f>
        <v>0</v>
      </c>
      <c r="DM181" s="39"/>
      <c r="DN181" s="39">
        <f t="shared" si="1332"/>
        <v>0</v>
      </c>
      <c r="DO181" s="39"/>
      <c r="DP181" s="39">
        <f t="shared" si="1061"/>
        <v>0</v>
      </c>
      <c r="DQ181" s="39">
        <f t="shared" ref="DQ181:DQ190" si="1387">SUM(O181,Q181,S181,U181,W181,Y181,AA181,AC181,AE181,AG181,AI181,AK181,AM181,AO181,AQ181,AS181,AU181,AW181,AY181,BA181,BC181,BE181,BG181,BI181,BK181,BM181,BO181,BQ181,BS181,BU181,BW181,BY181,CA181,CC181,CE181,CG181,CI181,CK181,CM181,CO181,CQ181,CS181,CU181,CW181,CY181,DA181,DC181,DE181,DG181,DI181,DK181,DM181,DO181)</f>
        <v>39</v>
      </c>
      <c r="DR181" s="39">
        <f t="shared" ref="DR181:DR190" si="1388">SUM(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181)</f>
        <v>744702.49792400002</v>
      </c>
    </row>
    <row r="182" spans="1:122" ht="30" customHeight="1" x14ac:dyDescent="0.25">
      <c r="A182" s="46"/>
      <c r="B182" s="47">
        <v>151</v>
      </c>
      <c r="C182" s="33" t="s">
        <v>313</v>
      </c>
      <c r="D182" s="34">
        <f t="shared" si="1065"/>
        <v>19063</v>
      </c>
      <c r="E182" s="35">
        <v>18530</v>
      </c>
      <c r="F182" s="35">
        <v>18715</v>
      </c>
      <c r="G182" s="48">
        <v>0.47</v>
      </c>
      <c r="H182" s="37">
        <v>1</v>
      </c>
      <c r="I182" s="38">
        <v>1</v>
      </c>
      <c r="J182" s="38"/>
      <c r="K182" s="34">
        <v>1.4</v>
      </c>
      <c r="L182" s="34">
        <v>1.68</v>
      </c>
      <c r="M182" s="34">
        <v>2.23</v>
      </c>
      <c r="N182" s="34">
        <v>2.57</v>
      </c>
      <c r="O182" s="39">
        <v>128</v>
      </c>
      <c r="P182" s="39">
        <f t="shared" si="1336"/>
        <v>1681389.3301333329</v>
      </c>
      <c r="Q182" s="39">
        <v>0</v>
      </c>
      <c r="R182" s="39">
        <f t="shared" si="1337"/>
        <v>0</v>
      </c>
      <c r="S182" s="39">
        <v>0</v>
      </c>
      <c r="T182" s="39">
        <f t="shared" si="1338"/>
        <v>0</v>
      </c>
      <c r="U182" s="39"/>
      <c r="V182" s="39">
        <f t="shared" si="1339"/>
        <v>0</v>
      </c>
      <c r="W182" s="39">
        <v>0</v>
      </c>
      <c r="X182" s="39">
        <f t="shared" si="1340"/>
        <v>0</v>
      </c>
      <c r="Y182" s="39">
        <v>0</v>
      </c>
      <c r="Z182" s="39">
        <f t="shared" si="1341"/>
        <v>0</v>
      </c>
      <c r="AA182" s="39">
        <v>0</v>
      </c>
      <c r="AB182" s="39">
        <f t="shared" si="1342"/>
        <v>0</v>
      </c>
      <c r="AC182" s="39"/>
      <c r="AD182" s="39">
        <f t="shared" si="1343"/>
        <v>0</v>
      </c>
      <c r="AE182" s="39">
        <v>0</v>
      </c>
      <c r="AF182" s="39">
        <f t="shared" si="1344"/>
        <v>0</v>
      </c>
      <c r="AG182" s="39">
        <v>0</v>
      </c>
      <c r="AH182" s="39">
        <f t="shared" si="1345"/>
        <v>0</v>
      </c>
      <c r="AI182" s="39"/>
      <c r="AJ182" s="39">
        <f t="shared" si="1346"/>
        <v>0</v>
      </c>
      <c r="AK182" s="39"/>
      <c r="AL182" s="39">
        <f t="shared" si="1347"/>
        <v>0</v>
      </c>
      <c r="AM182" s="56">
        <v>509</v>
      </c>
      <c r="AN182" s="39">
        <f t="shared" si="1348"/>
        <v>6646245.8950708322</v>
      </c>
      <c r="AO182" s="43">
        <v>0</v>
      </c>
      <c r="AP182" s="39">
        <f t="shared" si="1349"/>
        <v>0</v>
      </c>
      <c r="AQ182" s="39">
        <v>0</v>
      </c>
      <c r="AR182" s="39">
        <f t="shared" si="1350"/>
        <v>0</v>
      </c>
      <c r="AS182" s="39"/>
      <c r="AT182" s="39">
        <f t="shared" si="1351"/>
        <v>0</v>
      </c>
      <c r="AU182" s="39">
        <v>0</v>
      </c>
      <c r="AV182" s="39">
        <f t="shared" si="1352"/>
        <v>0</v>
      </c>
      <c r="AW182" s="39"/>
      <c r="AX182" s="39">
        <f t="shared" si="1353"/>
        <v>0</v>
      </c>
      <c r="AY182" s="39"/>
      <c r="AZ182" s="39">
        <f t="shared" si="1354"/>
        <v>0</v>
      </c>
      <c r="BA182" s="39"/>
      <c r="BB182" s="39">
        <f t="shared" si="1355"/>
        <v>0</v>
      </c>
      <c r="BC182" s="39">
        <v>0</v>
      </c>
      <c r="BD182" s="39">
        <f t="shared" si="1356"/>
        <v>0</v>
      </c>
      <c r="BE182" s="39">
        <v>0</v>
      </c>
      <c r="BF182" s="39">
        <f t="shared" si="1357"/>
        <v>0</v>
      </c>
      <c r="BG182" s="39">
        <v>0</v>
      </c>
      <c r="BH182" s="39">
        <f t="shared" si="1358"/>
        <v>0</v>
      </c>
      <c r="BI182" s="39">
        <v>0</v>
      </c>
      <c r="BJ182" s="39">
        <f t="shared" si="1359"/>
        <v>0</v>
      </c>
      <c r="BK182" s="39">
        <v>0</v>
      </c>
      <c r="BL182" s="39">
        <f t="shared" si="1360"/>
        <v>0</v>
      </c>
      <c r="BM182" s="39"/>
      <c r="BN182" s="39">
        <f t="shared" si="1361"/>
        <v>0</v>
      </c>
      <c r="BO182" s="49">
        <v>148</v>
      </c>
      <c r="BP182" s="39">
        <f t="shared" si="1362"/>
        <v>1999077.3275199998</v>
      </c>
      <c r="BQ182" s="39">
        <v>0</v>
      </c>
      <c r="BR182" s="39">
        <f t="shared" si="1363"/>
        <v>0</v>
      </c>
      <c r="BS182" s="39">
        <v>0</v>
      </c>
      <c r="BT182" s="39">
        <f t="shared" si="1364"/>
        <v>0</v>
      </c>
      <c r="BU182" s="39">
        <v>6</v>
      </c>
      <c r="BV182" s="39">
        <f t="shared" si="1365"/>
        <v>55958.728279999996</v>
      </c>
      <c r="BW182" s="39">
        <v>0</v>
      </c>
      <c r="BX182" s="39">
        <f t="shared" si="1366"/>
        <v>0</v>
      </c>
      <c r="BY182" s="39"/>
      <c r="BZ182" s="39">
        <f t="shared" si="1367"/>
        <v>0</v>
      </c>
      <c r="CA182" s="39">
        <v>0</v>
      </c>
      <c r="CB182" s="39">
        <f t="shared" si="1368"/>
        <v>0</v>
      </c>
      <c r="CC182" s="39"/>
      <c r="CD182" s="39">
        <f t="shared" si="1369"/>
        <v>0</v>
      </c>
      <c r="CE182" s="39">
        <v>0</v>
      </c>
      <c r="CF182" s="39">
        <f t="shared" si="1370"/>
        <v>0</v>
      </c>
      <c r="CG182" s="39"/>
      <c r="CH182" s="39">
        <f t="shared" si="1371"/>
        <v>0</v>
      </c>
      <c r="CI182" s="39">
        <v>5</v>
      </c>
      <c r="CJ182" s="39">
        <f t="shared" si="1372"/>
        <v>46632.273566666663</v>
      </c>
      <c r="CK182" s="39">
        <v>15</v>
      </c>
      <c r="CL182" s="39">
        <f t="shared" si="1373"/>
        <v>184611.85225</v>
      </c>
      <c r="CM182" s="39">
        <v>42</v>
      </c>
      <c r="CN182" s="39">
        <f t="shared" si="1374"/>
        <v>632175.83524199994</v>
      </c>
      <c r="CO182" s="39">
        <v>5</v>
      </c>
      <c r="CP182" s="39">
        <f t="shared" si="1375"/>
        <v>86518.934565000003</v>
      </c>
      <c r="CQ182" s="44">
        <v>2</v>
      </c>
      <c r="CR182" s="39">
        <f t="shared" si="1376"/>
        <v>27954.625533333325</v>
      </c>
      <c r="CS182" s="39">
        <v>36</v>
      </c>
      <c r="CT182" s="39">
        <f t="shared" si="1377"/>
        <v>608847.40526399994</v>
      </c>
      <c r="CU182" s="39">
        <v>7</v>
      </c>
      <c r="CV182" s="39">
        <f t="shared" si="1378"/>
        <v>102906.98024600001</v>
      </c>
      <c r="CW182" s="39"/>
      <c r="CX182" s="39">
        <f t="shared" si="1379"/>
        <v>0</v>
      </c>
      <c r="CY182" s="39">
        <v>2</v>
      </c>
      <c r="CZ182" s="39">
        <f t="shared" si="1380"/>
        <v>33824.855847999992</v>
      </c>
      <c r="DA182" s="39">
        <v>2</v>
      </c>
      <c r="DB182" s="39">
        <f t="shared" si="1381"/>
        <v>33887.573117999993</v>
      </c>
      <c r="DC182" s="39">
        <v>30</v>
      </c>
      <c r="DD182" s="39">
        <f t="shared" si="1382"/>
        <v>419319.38299999991</v>
      </c>
      <c r="DE182" s="39">
        <v>29</v>
      </c>
      <c r="DF182" s="39">
        <f t="shared" si="1383"/>
        <v>417417.01671833324</v>
      </c>
      <c r="DG182" s="39">
        <v>1</v>
      </c>
      <c r="DH182" s="39">
        <f t="shared" si="1384"/>
        <v>18752.555849999997</v>
      </c>
      <c r="DI182" s="39">
        <v>7</v>
      </c>
      <c r="DJ182" s="39">
        <f t="shared" si="1385"/>
        <v>127316.70293999999</v>
      </c>
      <c r="DK182" s="39"/>
      <c r="DL182" s="39">
        <f t="shared" si="1386"/>
        <v>0</v>
      </c>
      <c r="DM182" s="39">
        <v>7</v>
      </c>
      <c r="DN182" s="39">
        <f t="shared" si="1332"/>
        <v>188339.23567958333</v>
      </c>
      <c r="DO182" s="39"/>
      <c r="DP182" s="39">
        <f t="shared" si="1061"/>
        <v>0</v>
      </c>
      <c r="DQ182" s="39">
        <f t="shared" si="1387"/>
        <v>981</v>
      </c>
      <c r="DR182" s="39">
        <f t="shared" si="1388"/>
        <v>13311176.510825079</v>
      </c>
    </row>
    <row r="183" spans="1:122" ht="15.75" customHeight="1" x14ac:dyDescent="0.25">
      <c r="A183" s="46"/>
      <c r="B183" s="47">
        <v>152</v>
      </c>
      <c r="C183" s="33" t="s">
        <v>314</v>
      </c>
      <c r="D183" s="34">
        <f t="shared" si="1065"/>
        <v>19063</v>
      </c>
      <c r="E183" s="35">
        <v>18530</v>
      </c>
      <c r="F183" s="35">
        <v>18715</v>
      </c>
      <c r="G183" s="48">
        <v>0.61</v>
      </c>
      <c r="H183" s="37">
        <v>0.8</v>
      </c>
      <c r="I183" s="82">
        <v>0.75</v>
      </c>
      <c r="J183" s="82"/>
      <c r="K183" s="34">
        <v>1.4</v>
      </c>
      <c r="L183" s="34">
        <v>1.68</v>
      </c>
      <c r="M183" s="34">
        <v>2.23</v>
      </c>
      <c r="N183" s="34">
        <v>2.57</v>
      </c>
      <c r="O183" s="39">
        <v>41</v>
      </c>
      <c r="P183" s="39">
        <f t="shared" si="1336"/>
        <v>538291.06991916662</v>
      </c>
      <c r="Q183" s="39">
        <v>0</v>
      </c>
      <c r="R183" s="39">
        <f t="shared" si="1337"/>
        <v>0</v>
      </c>
      <c r="S183" s="39">
        <v>0</v>
      </c>
      <c r="T183" s="39">
        <f t="shared" si="1338"/>
        <v>0</v>
      </c>
      <c r="U183" s="39"/>
      <c r="V183" s="39">
        <f t="shared" si="1339"/>
        <v>0</v>
      </c>
      <c r="W183" s="39">
        <v>0</v>
      </c>
      <c r="X183" s="39">
        <f t="shared" si="1340"/>
        <v>0</v>
      </c>
      <c r="Y183" s="39">
        <v>0</v>
      </c>
      <c r="Z183" s="39">
        <f t="shared" si="1341"/>
        <v>0</v>
      </c>
      <c r="AA183" s="39">
        <v>0</v>
      </c>
      <c r="AB183" s="39">
        <f t="shared" si="1342"/>
        <v>0</v>
      </c>
      <c r="AC183" s="39"/>
      <c r="AD183" s="39">
        <f t="shared" si="1343"/>
        <v>0</v>
      </c>
      <c r="AE183" s="39">
        <v>0</v>
      </c>
      <c r="AF183" s="39">
        <f t="shared" si="1344"/>
        <v>0</v>
      </c>
      <c r="AG183" s="39">
        <v>0</v>
      </c>
      <c r="AH183" s="39">
        <f t="shared" si="1345"/>
        <v>0</v>
      </c>
      <c r="AI183" s="39"/>
      <c r="AJ183" s="39">
        <f t="shared" si="1346"/>
        <v>0</v>
      </c>
      <c r="AK183" s="39"/>
      <c r="AL183" s="39">
        <f t="shared" si="1347"/>
        <v>0</v>
      </c>
      <c r="AM183" s="56">
        <v>182</v>
      </c>
      <c r="AN183" s="39">
        <f t="shared" si="1348"/>
        <v>2374672.5686016665</v>
      </c>
      <c r="AO183" s="43">
        <v>0</v>
      </c>
      <c r="AP183" s="39">
        <f t="shared" si="1349"/>
        <v>0</v>
      </c>
      <c r="AQ183" s="39">
        <v>0</v>
      </c>
      <c r="AR183" s="39">
        <f t="shared" si="1350"/>
        <v>0</v>
      </c>
      <c r="AS183" s="39"/>
      <c r="AT183" s="39">
        <f t="shared" si="1351"/>
        <v>0</v>
      </c>
      <c r="AU183" s="39">
        <v>0</v>
      </c>
      <c r="AV183" s="39">
        <f t="shared" si="1352"/>
        <v>0</v>
      </c>
      <c r="AW183" s="39"/>
      <c r="AX183" s="39">
        <f t="shared" si="1353"/>
        <v>0</v>
      </c>
      <c r="AY183" s="39"/>
      <c r="AZ183" s="39">
        <f t="shared" si="1354"/>
        <v>0</v>
      </c>
      <c r="BA183" s="39"/>
      <c r="BB183" s="39">
        <f t="shared" si="1355"/>
        <v>0</v>
      </c>
      <c r="BC183" s="39">
        <v>0</v>
      </c>
      <c r="BD183" s="39">
        <f t="shared" si="1356"/>
        <v>0</v>
      </c>
      <c r="BE183" s="39">
        <v>0</v>
      </c>
      <c r="BF183" s="39">
        <f t="shared" si="1357"/>
        <v>0</v>
      </c>
      <c r="BG183" s="39">
        <v>0</v>
      </c>
      <c r="BH183" s="39">
        <f t="shared" si="1358"/>
        <v>0</v>
      </c>
      <c r="BI183" s="39">
        <v>0</v>
      </c>
      <c r="BJ183" s="39">
        <f t="shared" si="1359"/>
        <v>0</v>
      </c>
      <c r="BK183" s="39">
        <v>0</v>
      </c>
      <c r="BL183" s="39">
        <f t="shared" si="1360"/>
        <v>0</v>
      </c>
      <c r="BM183" s="39"/>
      <c r="BN183" s="39">
        <f t="shared" si="1361"/>
        <v>0</v>
      </c>
      <c r="BO183" s="49">
        <v>48</v>
      </c>
      <c r="BP183" s="39">
        <f t="shared" si="1362"/>
        <v>648883.61210400006</v>
      </c>
      <c r="BQ183" s="39">
        <v>0</v>
      </c>
      <c r="BR183" s="39">
        <f t="shared" si="1363"/>
        <v>0</v>
      </c>
      <c r="BS183" s="39">
        <v>0</v>
      </c>
      <c r="BT183" s="39">
        <f t="shared" si="1364"/>
        <v>0</v>
      </c>
      <c r="BU183" s="39">
        <v>5</v>
      </c>
      <c r="BV183" s="39">
        <f t="shared" si="1365"/>
        <v>46670.696307083337</v>
      </c>
      <c r="BW183" s="39">
        <v>0</v>
      </c>
      <c r="BX183" s="39">
        <f t="shared" si="1366"/>
        <v>0</v>
      </c>
      <c r="BY183" s="39"/>
      <c r="BZ183" s="39">
        <f t="shared" si="1367"/>
        <v>0</v>
      </c>
      <c r="CA183" s="39">
        <v>0</v>
      </c>
      <c r="CB183" s="39">
        <f t="shared" si="1368"/>
        <v>0</v>
      </c>
      <c r="CC183" s="39">
        <v>0</v>
      </c>
      <c r="CD183" s="39">
        <f t="shared" si="1369"/>
        <v>0</v>
      </c>
      <c r="CE183" s="39">
        <v>0</v>
      </c>
      <c r="CF183" s="39">
        <f t="shared" si="1370"/>
        <v>0</v>
      </c>
      <c r="CG183" s="39"/>
      <c r="CH183" s="39">
        <f t="shared" si="1371"/>
        <v>0</v>
      </c>
      <c r="CI183" s="39"/>
      <c r="CJ183" s="39">
        <f t="shared" si="1372"/>
        <v>0</v>
      </c>
      <c r="CK183" s="39"/>
      <c r="CL183" s="39">
        <f t="shared" si="1373"/>
        <v>0</v>
      </c>
      <c r="CM183" s="39">
        <v>9</v>
      </c>
      <c r="CN183" s="39">
        <f t="shared" si="1374"/>
        <v>135508.06527299999</v>
      </c>
      <c r="CO183" s="39"/>
      <c r="CP183" s="39">
        <f t="shared" si="1375"/>
        <v>0</v>
      </c>
      <c r="CQ183" s="44"/>
      <c r="CR183" s="39">
        <f t="shared" si="1376"/>
        <v>0</v>
      </c>
      <c r="CS183" s="39"/>
      <c r="CT183" s="39">
        <f t="shared" si="1377"/>
        <v>0</v>
      </c>
      <c r="CU183" s="39"/>
      <c r="CV183" s="39">
        <f t="shared" si="1378"/>
        <v>0</v>
      </c>
      <c r="CW183" s="39"/>
      <c r="CX183" s="39">
        <f t="shared" si="1379"/>
        <v>0</v>
      </c>
      <c r="CY183" s="39"/>
      <c r="CZ183" s="39">
        <f t="shared" si="1380"/>
        <v>0</v>
      </c>
      <c r="DA183" s="39"/>
      <c r="DB183" s="39">
        <f t="shared" si="1381"/>
        <v>0</v>
      </c>
      <c r="DC183" s="39"/>
      <c r="DD183" s="39">
        <f t="shared" si="1382"/>
        <v>0</v>
      </c>
      <c r="DE183" s="39"/>
      <c r="DF183" s="39">
        <f t="shared" si="1383"/>
        <v>0</v>
      </c>
      <c r="DG183" s="39">
        <v>1</v>
      </c>
      <c r="DH183" s="39">
        <f t="shared" si="1384"/>
        <v>18803.260979999999</v>
      </c>
      <c r="DI183" s="39">
        <v>1</v>
      </c>
      <c r="DJ183" s="39">
        <f t="shared" si="1385"/>
        <v>18217.188107999998</v>
      </c>
      <c r="DK183" s="39"/>
      <c r="DL183" s="39">
        <f t="shared" si="1386"/>
        <v>0</v>
      </c>
      <c r="DM183" s="39">
        <v>7</v>
      </c>
      <c r="DN183" s="39">
        <f t="shared" si="1332"/>
        <v>188821.59416618751</v>
      </c>
      <c r="DO183" s="39"/>
      <c r="DP183" s="39">
        <f t="shared" si="1061"/>
        <v>0</v>
      </c>
      <c r="DQ183" s="39">
        <f t="shared" si="1387"/>
        <v>294</v>
      </c>
      <c r="DR183" s="39">
        <f t="shared" si="1388"/>
        <v>3969868.0554591035</v>
      </c>
    </row>
    <row r="184" spans="1:122" ht="60" customHeight="1" x14ac:dyDescent="0.25">
      <c r="A184" s="46"/>
      <c r="B184" s="47">
        <v>153</v>
      </c>
      <c r="C184" s="33" t="s">
        <v>315</v>
      </c>
      <c r="D184" s="34">
        <f t="shared" si="1065"/>
        <v>19063</v>
      </c>
      <c r="E184" s="35">
        <v>18530</v>
      </c>
      <c r="F184" s="35">
        <v>18715</v>
      </c>
      <c r="G184" s="48">
        <v>0.71</v>
      </c>
      <c r="H184" s="37">
        <v>1</v>
      </c>
      <c r="I184" s="38">
        <v>1</v>
      </c>
      <c r="J184" s="38"/>
      <c r="K184" s="34">
        <v>1.4</v>
      </c>
      <c r="L184" s="34">
        <v>1.68</v>
      </c>
      <c r="M184" s="34">
        <v>2.23</v>
      </c>
      <c r="N184" s="34">
        <v>2.57</v>
      </c>
      <c r="O184" s="39">
        <v>91</v>
      </c>
      <c r="P184" s="39">
        <f t="shared" si="1336"/>
        <v>1805760.7150916662</v>
      </c>
      <c r="Q184" s="39">
        <v>0</v>
      </c>
      <c r="R184" s="39">
        <f t="shared" si="1337"/>
        <v>0</v>
      </c>
      <c r="S184" s="39">
        <v>0</v>
      </c>
      <c r="T184" s="39">
        <f t="shared" si="1338"/>
        <v>0</v>
      </c>
      <c r="U184" s="39"/>
      <c r="V184" s="39">
        <f t="shared" si="1339"/>
        <v>0</v>
      </c>
      <c r="W184" s="39">
        <v>0</v>
      </c>
      <c r="X184" s="39">
        <f t="shared" si="1340"/>
        <v>0</v>
      </c>
      <c r="Y184" s="39">
        <v>0</v>
      </c>
      <c r="Z184" s="39">
        <f t="shared" si="1341"/>
        <v>0</v>
      </c>
      <c r="AA184" s="39">
        <v>0</v>
      </c>
      <c r="AB184" s="39">
        <f t="shared" si="1342"/>
        <v>0</v>
      </c>
      <c r="AC184" s="39"/>
      <c r="AD184" s="39">
        <f t="shared" si="1343"/>
        <v>0</v>
      </c>
      <c r="AE184" s="39">
        <v>0</v>
      </c>
      <c r="AF184" s="39">
        <f t="shared" si="1344"/>
        <v>0</v>
      </c>
      <c r="AG184" s="39">
        <v>8</v>
      </c>
      <c r="AH184" s="39">
        <f t="shared" si="1345"/>
        <v>158748.19473333331</v>
      </c>
      <c r="AI184" s="39">
        <v>2</v>
      </c>
      <c r="AJ184" s="39">
        <f t="shared" si="1346"/>
        <v>33791.883183333332</v>
      </c>
      <c r="AK184" s="39">
        <v>2</v>
      </c>
      <c r="AL184" s="39">
        <f t="shared" si="1347"/>
        <v>33791.883183333332</v>
      </c>
      <c r="AM184" s="56">
        <v>170</v>
      </c>
      <c r="AN184" s="39">
        <f t="shared" si="1348"/>
        <v>3353266.2272083331</v>
      </c>
      <c r="AO184" s="43">
        <v>5</v>
      </c>
      <c r="AP184" s="39">
        <f t="shared" si="1349"/>
        <v>114683.97262</v>
      </c>
      <c r="AQ184" s="39">
        <v>0</v>
      </c>
      <c r="AR184" s="39">
        <f t="shared" si="1350"/>
        <v>0</v>
      </c>
      <c r="AS184" s="39">
        <v>2</v>
      </c>
      <c r="AT184" s="39">
        <f t="shared" si="1351"/>
        <v>45873.589047999994</v>
      </c>
      <c r="AU184" s="39">
        <v>0</v>
      </c>
      <c r="AV184" s="39">
        <f t="shared" si="1352"/>
        <v>0</v>
      </c>
      <c r="AW184" s="39"/>
      <c r="AX184" s="39">
        <f t="shared" si="1353"/>
        <v>0</v>
      </c>
      <c r="AY184" s="39"/>
      <c r="AZ184" s="39">
        <f t="shared" si="1354"/>
        <v>0</v>
      </c>
      <c r="BA184" s="39"/>
      <c r="BB184" s="39">
        <f t="shared" si="1355"/>
        <v>0</v>
      </c>
      <c r="BC184" s="39">
        <v>0</v>
      </c>
      <c r="BD184" s="39">
        <f t="shared" si="1356"/>
        <v>0</v>
      </c>
      <c r="BE184" s="39">
        <v>0</v>
      </c>
      <c r="BF184" s="39">
        <f t="shared" si="1357"/>
        <v>0</v>
      </c>
      <c r="BG184" s="39">
        <v>0</v>
      </c>
      <c r="BH184" s="39">
        <f t="shared" si="1358"/>
        <v>0</v>
      </c>
      <c r="BI184" s="39">
        <v>0</v>
      </c>
      <c r="BJ184" s="39">
        <f t="shared" si="1359"/>
        <v>0</v>
      </c>
      <c r="BK184" s="39">
        <v>3</v>
      </c>
      <c r="BL184" s="39">
        <f t="shared" si="1360"/>
        <v>59933.231242499991</v>
      </c>
      <c r="BM184" s="39"/>
      <c r="BN184" s="39">
        <f t="shared" si="1361"/>
        <v>0</v>
      </c>
      <c r="BO184" s="49">
        <v>160</v>
      </c>
      <c r="BP184" s="39">
        <f t="shared" si="1362"/>
        <v>3264738.1311999997</v>
      </c>
      <c r="BQ184" s="39">
        <v>0</v>
      </c>
      <c r="BR184" s="39">
        <f t="shared" si="1363"/>
        <v>0</v>
      </c>
      <c r="BS184" s="39">
        <v>0</v>
      </c>
      <c r="BT184" s="39">
        <f t="shared" si="1364"/>
        <v>0</v>
      </c>
      <c r="BU184" s="39">
        <v>2</v>
      </c>
      <c r="BV184" s="39">
        <f t="shared" si="1365"/>
        <v>28177.799346666659</v>
      </c>
      <c r="BW184" s="39">
        <v>0</v>
      </c>
      <c r="BX184" s="39">
        <f t="shared" si="1366"/>
        <v>0</v>
      </c>
      <c r="BY184" s="39"/>
      <c r="BZ184" s="39">
        <f t="shared" si="1367"/>
        <v>0</v>
      </c>
      <c r="CA184" s="39">
        <v>15</v>
      </c>
      <c r="CB184" s="39">
        <f t="shared" si="1368"/>
        <v>316719.95949999994</v>
      </c>
      <c r="CC184" s="39"/>
      <c r="CD184" s="39">
        <f t="shared" si="1369"/>
        <v>0</v>
      </c>
      <c r="CE184" s="39">
        <v>0</v>
      </c>
      <c r="CF184" s="39">
        <f t="shared" si="1370"/>
        <v>0</v>
      </c>
      <c r="CG184" s="39">
        <v>2</v>
      </c>
      <c r="CH184" s="39">
        <f t="shared" si="1371"/>
        <v>28177.799346666659</v>
      </c>
      <c r="CI184" s="39"/>
      <c r="CJ184" s="39">
        <f t="shared" si="1372"/>
        <v>0</v>
      </c>
      <c r="CK184" s="39">
        <v>10</v>
      </c>
      <c r="CL184" s="39">
        <f t="shared" si="1373"/>
        <v>185921.15616666665</v>
      </c>
      <c r="CM184" s="39">
        <v>49</v>
      </c>
      <c r="CN184" s="39">
        <f t="shared" si="1374"/>
        <v>1114153.8656569999</v>
      </c>
      <c r="CO184" s="39">
        <v>5</v>
      </c>
      <c r="CP184" s="39">
        <f t="shared" si="1375"/>
        <v>130698.81604499999</v>
      </c>
      <c r="CQ184" s="44"/>
      <c r="CR184" s="39">
        <f t="shared" si="1376"/>
        <v>0</v>
      </c>
      <c r="CS184" s="39">
        <v>19</v>
      </c>
      <c r="CT184" s="39">
        <f t="shared" si="1377"/>
        <v>485422.66530799988</v>
      </c>
      <c r="CU184" s="39"/>
      <c r="CV184" s="39">
        <f t="shared" si="1378"/>
        <v>0</v>
      </c>
      <c r="CW184" s="39"/>
      <c r="CX184" s="39">
        <f t="shared" si="1379"/>
        <v>0</v>
      </c>
      <c r="CY184" s="39">
        <v>8</v>
      </c>
      <c r="CZ184" s="39">
        <f t="shared" si="1380"/>
        <v>204388.49065599998</v>
      </c>
      <c r="DA184" s="39">
        <v>4</v>
      </c>
      <c r="DB184" s="39">
        <f t="shared" si="1381"/>
        <v>102383.73154799998</v>
      </c>
      <c r="DC184" s="39">
        <v>11</v>
      </c>
      <c r="DD184" s="39">
        <f t="shared" si="1382"/>
        <v>232261.3036333333</v>
      </c>
      <c r="DE184" s="39"/>
      <c r="DF184" s="39">
        <f t="shared" si="1383"/>
        <v>0</v>
      </c>
      <c r="DG184" s="39">
        <v>4</v>
      </c>
      <c r="DH184" s="39">
        <f t="shared" si="1384"/>
        <v>113313.31619999997</v>
      </c>
      <c r="DI184" s="39">
        <v>4</v>
      </c>
      <c r="DJ184" s="39">
        <f t="shared" si="1385"/>
        <v>109902.56423999998</v>
      </c>
      <c r="DK184" s="39">
        <v>6</v>
      </c>
      <c r="DL184" s="39">
        <f t="shared" si="1386"/>
        <v>225614.90636249998</v>
      </c>
      <c r="DM184" s="39">
        <v>9</v>
      </c>
      <c r="DN184" s="39">
        <f t="shared" si="1332"/>
        <v>365801.73738374992</v>
      </c>
      <c r="DO184" s="39"/>
      <c r="DP184" s="39">
        <f t="shared" si="1061"/>
        <v>0</v>
      </c>
      <c r="DQ184" s="39">
        <f t="shared" si="1387"/>
        <v>591</v>
      </c>
      <c r="DR184" s="39">
        <f t="shared" si="1388"/>
        <v>12513525.938904081</v>
      </c>
    </row>
    <row r="185" spans="1:122" ht="45" customHeight="1" x14ac:dyDescent="0.25">
      <c r="A185" s="46"/>
      <c r="B185" s="47">
        <v>154</v>
      </c>
      <c r="C185" s="33" t="s">
        <v>316</v>
      </c>
      <c r="D185" s="34">
        <f t="shared" si="1065"/>
        <v>19063</v>
      </c>
      <c r="E185" s="35">
        <v>18530</v>
      </c>
      <c r="F185" s="35">
        <v>18715</v>
      </c>
      <c r="G185" s="48">
        <v>0.84</v>
      </c>
      <c r="H185" s="37">
        <v>0.8</v>
      </c>
      <c r="I185" s="66">
        <v>0.75</v>
      </c>
      <c r="J185" s="66"/>
      <c r="K185" s="34">
        <v>1.4</v>
      </c>
      <c r="L185" s="34">
        <v>1.68</v>
      </c>
      <c r="M185" s="34">
        <v>2.23</v>
      </c>
      <c r="N185" s="34">
        <v>2.57</v>
      </c>
      <c r="O185" s="39">
        <v>11</v>
      </c>
      <c r="P185" s="39">
        <f>(O185/12*5*$D185*$G185*$H185*$K185*P$9)+(O185/12*4*$E185*$G185*$I185*$K185)+(O185/12*3*$F185*$G185*$I185*$K185)</f>
        <v>188340.90505999996</v>
      </c>
      <c r="Q185" s="39">
        <v>0</v>
      </c>
      <c r="R185" s="39">
        <f>(Q185/12*5*$D185*$G185*$H185*$K185*R$9)+(Q185/12*4*$E185*$G185*$I185*$K185)+(Q185/12*3*$F185*$G185*$I185*$K185)</f>
        <v>0</v>
      </c>
      <c r="S185" s="39">
        <v>0</v>
      </c>
      <c r="T185" s="39">
        <f>(S185/12*5*$D185*$G185*$H185*$K185*T$9)+(S185/12*4*$E185*$G185*$I185*$K185)+(S185/12*3*$F185*$G185*$I185*$K185)</f>
        <v>0</v>
      </c>
      <c r="U185" s="39"/>
      <c r="V185" s="39">
        <f>(U185/12*5*$D185*$G185*$H185*$K185*V$9)+(U185/12*4*$E185*$G185*$I185*$K185)+(U185/12*3*$F185*$G185*$I185*$K185)</f>
        <v>0</v>
      </c>
      <c r="W185" s="39">
        <v>0</v>
      </c>
      <c r="X185" s="39">
        <f>(W185/12*5*$D185*$G185*$H185*$K185*X$9)+(W185/12*4*$E185*$G185*$I185*$K185)+(W185/12*3*$F185*$G185*$I185*$K185)</f>
        <v>0</v>
      </c>
      <c r="Y185" s="39">
        <v>0</v>
      </c>
      <c r="Z185" s="39">
        <f>(Y185/12*5*$D185*$G185*$H185*$K185*Z$9)+(Y185/12*4*$E185*$G185*$I185*$K185)+(Y185/12*3*$F185*$G185*$I185*$K185)</f>
        <v>0</v>
      </c>
      <c r="AA185" s="39">
        <v>0</v>
      </c>
      <c r="AB185" s="39">
        <f>(AA185/12*5*$D185*$G185*$H185*$K185*AB$9)+(AA185/12*4*$E185*$G185*$I185*$K185)+(AA185/12*3*$F185*$G185*$I185*$K185)</f>
        <v>0</v>
      </c>
      <c r="AC185" s="39"/>
      <c r="AD185" s="39">
        <f t="shared" ref="AD185:AD186" si="1389">(AC185/12*5*$D185*$G185*$H185*$K185*AD$9)+(AC185/12*4*$E185*$G185*$I185*$K185)+(AC185/12*3*$F185*$G185*$I185*$K185)</f>
        <v>0</v>
      </c>
      <c r="AE185" s="39">
        <v>0</v>
      </c>
      <c r="AF185" s="39">
        <f>(AE185/12*5*$D185*$G185*$H185*$K185*AF$9)+(AE185/12*4*$E185*$G185*$I185*$K185)+(AE185/12*3*$F185*$G185*$I185*$K185)</f>
        <v>0</v>
      </c>
      <c r="AG185" s="39">
        <v>0</v>
      </c>
      <c r="AH185" s="39">
        <f>(AG185/12*5*$D185*$G185*$H185*$K185*AH$9)+(AG185/12*4*$E185*$G185*$I185*$K185)+(AG185/12*3*$F185*$G185*$I185*$K185)</f>
        <v>0</v>
      </c>
      <c r="AI185" s="39"/>
      <c r="AJ185" s="39">
        <f t="shared" ref="AJ185:AJ186" si="1390">(AI185/12*5*$D185*$G185*$H185*$K185*AJ$9)+(AI185/12*4*$E185*$G185*$I185*$K185)+(AI185/12*3*$F185*$G185*$I185*$K185)</f>
        <v>0</v>
      </c>
      <c r="AK185" s="39"/>
      <c r="AL185" s="39">
        <f>(AK185/12*5*$D185*$G185*$H185*$K185*AL$9)+(AK185/12*4*$E185*$G185*$I185*$K185)+(AK185/12*3*$F185*$G185*$I185*$K185)</f>
        <v>0</v>
      </c>
      <c r="AM185" s="56">
        <v>600</v>
      </c>
      <c r="AN185" s="39">
        <f>(AM185/12*5*$D185*$G185*$H185*$K185*AN$9)+(AM185/12*4*$E185*$G185*$I185*$K185)+(AM185/12*3*$F185*$G185*$I185*$K185)</f>
        <v>10205886.011999998</v>
      </c>
      <c r="AO185" s="43">
        <v>0</v>
      </c>
      <c r="AP185" s="39">
        <f>(AO185/12*5*$D185*$G185*$H185*$L185*AP$9)+(AO185/12*4*$E185*$G185*$I185*$L185)+(AO185/12*3*$F185*$G185*$I185*$L185)</f>
        <v>0</v>
      </c>
      <c r="AQ185" s="39">
        <v>0</v>
      </c>
      <c r="AR185" s="39">
        <f>(AQ185/12*5*$D185*$G185*$H185*$L185*AR$9)+(AQ185/12*4*$E185*$G185*$I185*$L185)+(AQ185/12*3*$F185*$G185*$I185*$L185)</f>
        <v>0</v>
      </c>
      <c r="AS185" s="39"/>
      <c r="AT185" s="39">
        <f t="shared" ref="AT185:AT186" si="1391">(AS185/12*5*$D185*$G185*$H185*$L185*AT$9)+(AS185/12*4*$E185*$G185*$I185*$L185)+(AS185/12*3*$F185*$G185*$I185*$L185)</f>
        <v>0</v>
      </c>
      <c r="AU185" s="39">
        <v>0</v>
      </c>
      <c r="AV185" s="39">
        <f t="shared" ref="AV185:AV186" si="1392">(AU185/12*5*$D185*$G185*$H185*$L185*AV$9)+(AU185/12*4*$E185*$G185*$I185*$L185)+(AU185/12*3*$F185*$G185*$I185*$L185)</f>
        <v>0</v>
      </c>
      <c r="AW185" s="39"/>
      <c r="AX185" s="39">
        <f>(AW185/12*5*$D185*$G185*$H185*$K185*AX$9)+(AW185/12*4*$E185*$G185*$I185*$K185)+(AW185/12*3*$F185*$G185*$I185*$K185)</f>
        <v>0</v>
      </c>
      <c r="AY185" s="39"/>
      <c r="AZ185" s="39">
        <f>(AY185/12*5*$D185*$G185*$H185*$K185*AZ$9)+(AY185/12*4*$E185*$G185*$I185*$K185)+(AY185/12*3*$F185*$G185*$I185*$K185)</f>
        <v>0</v>
      </c>
      <c r="BA185" s="39">
        <v>0</v>
      </c>
      <c r="BB185" s="39">
        <f>(BA185/12*5*$D185*$G185*$H185*$L185*BB$9)+(BA185/12*4*$E185*$G185*$I185*$L185)+(BA185/12*3*$F185*$G185*$I185*$L185)</f>
        <v>0</v>
      </c>
      <c r="BC185" s="39">
        <v>0</v>
      </c>
      <c r="BD185" s="39">
        <f>(BC185/12*5*$D185*$G185*$H185*$K185*BD$9)+(BC185/12*4*$E185*$G185*$I185*$K185)+(BC185/12*3*$F185*$G185*$I185*$K185)</f>
        <v>0</v>
      </c>
      <c r="BE185" s="39">
        <v>0</v>
      </c>
      <c r="BF185" s="39">
        <f>(BE185/12*5*$D185*$G185*$H185*$K185*BF$9)+(BE185/12*4*$E185*$G185*$I185*$K185)+(BE185/12*3*$F185*$G185*$I185*$K185)</f>
        <v>0</v>
      </c>
      <c r="BG185" s="39">
        <v>0</v>
      </c>
      <c r="BH185" s="39">
        <f>(BG185/12*5*$D185*$G185*$H185*$K185*BH$9)+(BG185/12*4*$E185*$G185*$I185*$K185)+(BG185/12*3*$F185*$G185*$I185*$K185)</f>
        <v>0</v>
      </c>
      <c r="BI185" s="39">
        <v>0</v>
      </c>
      <c r="BJ185" s="39">
        <f>(BI185/12*5*$D185*$G185*$H185*$L185*BJ$9)+(BI185/12*4*$E185*$G185*$I185*$L185)+(BI185/12*3*$F185*$G185*$I185*$L185)</f>
        <v>0</v>
      </c>
      <c r="BK185" s="39">
        <v>0</v>
      </c>
      <c r="BL185" s="39">
        <f>(BK185/12*5*$D185*$G185*$H185*$K185*BL$9)+(BK185/12*4*$E185*$G185*$I185*$K185)+(BK185/12*3*$F185*$G185*$I185*$K185)</f>
        <v>0</v>
      </c>
      <c r="BM185" s="39"/>
      <c r="BN185" s="39">
        <f>(BM185/12*5*$D185*$G185*$H185*$K185*BN$9)+(BM185/12*4*$E185*$G185*$I185*$K185)+(BM185/12*3*$F185*$G185*$I185*$K185)</f>
        <v>0</v>
      </c>
      <c r="BO185" s="49">
        <v>170</v>
      </c>
      <c r="BP185" s="39">
        <f>(BO185/12*5*$D185*$G185*$H185*$L185*BP$9)+(BO185/12*4*$E185*$G185*$I185*$L185)+(BO185/12*3*$F185*$G185*$I185*$L185)</f>
        <v>3340424.6954399999</v>
      </c>
      <c r="BQ185" s="39">
        <v>0</v>
      </c>
      <c r="BR185" s="39">
        <f>(BQ185/12*5*$D185*$G185*$H185*$L185*BR$9)+(BQ185/12*4*$E185*$G185*$I185*$L185)+(BQ185/12*3*$F185*$G185*$I185*$L185)</f>
        <v>0</v>
      </c>
      <c r="BS185" s="39">
        <v>0</v>
      </c>
      <c r="BT185" s="39">
        <f>(BS185/12*5*$D185*$G185*$H185*$K185*BT$9)+(BS185/12*4*$E185*$G185*$I185*$K185)+(BS185/12*3*$F185*$G185*$I185*$K185)</f>
        <v>0</v>
      </c>
      <c r="BU185" s="39">
        <v>0</v>
      </c>
      <c r="BV185" s="39">
        <f>(BU185/12*5*$D185*$G185*$H185*$K185*BV$9)+(BU185/12*4*$E185*$G185*$I185*$K185)+(BU185/12*3*$F185*$G185*$I185*$K185)</f>
        <v>0</v>
      </c>
      <c r="BW185" s="39">
        <v>0</v>
      </c>
      <c r="BX185" s="39">
        <f>(BW185/12*5*$D185*$G185*$H185*$L185*BX$9)+(BW185/12*4*$E185*$G185*$I185*$L185)+(BW185/12*3*$F185*$G185*$I185*$L185)</f>
        <v>0</v>
      </c>
      <c r="BY185" s="39"/>
      <c r="BZ185" s="39">
        <f>(BY185/12*5*$D185*$G185*$H185*$L185*BZ$9)+(BY185/12*4*$E185*$G185*$I185*$L185)+(BY185/12*3*$F185*$G185*$I185*$L185)</f>
        <v>0</v>
      </c>
      <c r="CA185" s="39">
        <v>0</v>
      </c>
      <c r="CB185" s="39">
        <f>(CA185/12*5*$D185*$G185*$H185*$K185*CB$9)+(CA185/12*4*$E185*$G185*$I185*$K185)+(CA185/12*3*$F185*$G185*$I185*$K185)</f>
        <v>0</v>
      </c>
      <c r="CC185" s="39">
        <v>0</v>
      </c>
      <c r="CD185" s="39">
        <f t="shared" ref="CD185:CD186" si="1393">(CC185/12*5*$D185*$G185*$H185*$L185*CD$9)+(CC185/12*4*$E185*$G185*$I185*$L185)+(CC185/12*3*$F185*$G185*$I185*$L185)</f>
        <v>0</v>
      </c>
      <c r="CE185" s="39">
        <v>0</v>
      </c>
      <c r="CF185" s="39">
        <f>(CE185/12*5*$D185*$G185*$H185*$K185*CF$9)+(CE185/12*4*$E185*$G185*$I185*$K185)+(CE185/12*3*$F185*$G185*$I185*$K185)</f>
        <v>0</v>
      </c>
      <c r="CG185" s="39"/>
      <c r="CH185" s="39">
        <f>(CG185/12*5*$D185*$G185*$H185*$K185*CH$9)+(CG185/12*4*$E185*$G185*$I185*$K185)+(CG185/12*3*$F185*$G185*$I185*$K185)</f>
        <v>0</v>
      </c>
      <c r="CI185" s="39"/>
      <c r="CJ185" s="39">
        <f t="shared" ref="CJ185:CJ186" si="1394">(CI185/12*5*$D185*$G185*$H185*$K185*CJ$9)+(CI185/12*4*$E185*$G185*$I185*$K185)+(CI185/12*3*$F185*$G185*$I185*$K185)</f>
        <v>0</v>
      </c>
      <c r="CK185" s="39"/>
      <c r="CL185" s="39">
        <f t="shared" ref="CL185:CL186" si="1395">(CK185/12*5*$D185*$G185*$H185*$K185*CL$9)+(CK185/12*4*$E185*$G185*$I185*$K185)+(CK185/12*3*$F185*$G185*$I185*$K185)</f>
        <v>0</v>
      </c>
      <c r="CM185" s="39">
        <v>32</v>
      </c>
      <c r="CN185" s="39">
        <f>(CM185/12*5*$D185*$G185*$H185*$L185*CN$9)+(CM185/12*4*$E185*$G185*$I185*$L185)+(CM185/12*3*$F185*$G185*$I185*$L185)</f>
        <v>653176.70476799994</v>
      </c>
      <c r="CO185" s="39"/>
      <c r="CP185" s="39">
        <f t="shared" ref="CP185:CP186" si="1396">(CO185/12*5*$D185*$G185*$H185*$L185*CP$9)+(CO185/12*4*$E185*$G185*$I185*$L185)+(CO185/12*3*$F185*$G185*$I185*$L185)</f>
        <v>0</v>
      </c>
      <c r="CQ185" s="44"/>
      <c r="CR185" s="39">
        <f t="shared" ref="CR185:CR186" si="1397">(CQ185/12*5*$D185*$G185*$H185*$K185*CR$9)+(CQ185/12*4*$E185*$G185*$I185*$K185)+(CQ185/12*3*$F185*$G185*$I185*$K185)</f>
        <v>0</v>
      </c>
      <c r="CS185" s="39">
        <v>2</v>
      </c>
      <c r="CT185" s="39">
        <f t="shared" ref="CT185:CT186" si="1398">(CS185/12*5*$D185*$G185*$H185*$L185*CT$9)+(CS185/12*4*$E185*$G185*$I185*$L185)+(CS185/12*3*$F185*$G185*$I185*$L185)</f>
        <v>42957.74602559999</v>
      </c>
      <c r="CU185" s="39"/>
      <c r="CV185" s="39">
        <f>(CU185/12*5*$D185*$G185*$H185*$L185*CV$9)+(CU185/12*4*$E185*$G185*$I185*$L185)+(CU185/12*3*$F185*$G185*$I185*$L185)</f>
        <v>0</v>
      </c>
      <c r="CW185" s="39"/>
      <c r="CX185" s="39">
        <f>(CW185/12*5*$D185*$G185*$H185*$L185*CX$9)+(CW185/12*4*$E185*$G185*$I185*$L185)+(CW185/12*3*$F185*$G185*$I185*$L185)</f>
        <v>0</v>
      </c>
      <c r="CY185" s="39">
        <v>1</v>
      </c>
      <c r="CZ185" s="39">
        <f t="shared" ref="CZ185:CZ186" si="1399">(CY185/12*5*$D185*$G185*$H185*$L185*CZ$9)+(CY185/12*4*$E185*$G185*$I185*$L185)+(CY185/12*3*$F185*$G185*$I185*$L185)</f>
        <v>21478.873012799995</v>
      </c>
      <c r="DA185" s="39"/>
      <c r="DB185" s="39">
        <f t="shared" ref="DB185:DB186" si="1400">(DA185/12*5*$D185*$G185*$H185*$L185*DB$9)+(DA185/12*4*$E185*$G185*$I185*$L185)+(DA185/12*3*$F185*$G185*$I185*$L185)</f>
        <v>0</v>
      </c>
      <c r="DC185" s="39"/>
      <c r="DD185" s="39">
        <f t="shared" ref="DD185:DD186" si="1401">(DC185/12*5*$D185*$G185*$H185*$K185*DD$9)+(DC185/12*4*$E185*$G185*$I185*$K185)+(DC185/12*3*$F185*$G185*$I185*$K185)</f>
        <v>0</v>
      </c>
      <c r="DE185" s="39"/>
      <c r="DF185" s="39">
        <f>(DE185/12*5*$D185*$G185*$H185*$K185*DF$9)+(DE185/12*4*$E185*$G185*$I185*$K185)+(DE185/12*3*$F185*$G185*$I185*$K185)</f>
        <v>0</v>
      </c>
      <c r="DG185" s="39"/>
      <c r="DH185" s="39">
        <f>(DG185/12*5*$D185*$G185*$H185*$L185*DH$9)+(DG185/12*4*$E185*$G185*$I185*$L185)+(DG185/12*3*$F185*$G185*$I185*$L185)</f>
        <v>0</v>
      </c>
      <c r="DI185" s="39"/>
      <c r="DJ185" s="39">
        <f t="shared" ref="DJ185:DJ186" si="1402">(DI185/12*5*$D185*$G185*$H185*$L185*DJ$9)+(DI185/12*4*$E185*$G185*$I185*$L185)+(DI185/12*3*$F185*$G185*$I185*$L185)</f>
        <v>0</v>
      </c>
      <c r="DK185" s="39"/>
      <c r="DL185" s="39">
        <f>(DK185/12*5*$D185*$G185*$H185*$M185*DL$9)+(DK185/12*4*$E185*$G185*$I185*$M185)+(DK185/12*3*$F185*$G185*$I185*$M185)</f>
        <v>0</v>
      </c>
      <c r="DM185" s="39">
        <v>1</v>
      </c>
      <c r="DN185" s="39">
        <f t="shared" ref="DN185:DN186" si="1403">(DM185/12*5*$D185*$G185*$H185*$N185*DN$9)+(DM185/12*4*$E185*$G185*$I185*$N185)+(DM185/12*3*$F185*$G185*$I185*$N185)</f>
        <v>34860.350972999993</v>
      </c>
      <c r="DO185" s="39"/>
      <c r="DP185" s="39">
        <f t="shared" si="1061"/>
        <v>0</v>
      </c>
      <c r="DQ185" s="39">
        <f t="shared" si="1387"/>
        <v>817</v>
      </c>
      <c r="DR185" s="39">
        <f t="shared" si="1388"/>
        <v>14487125.287279399</v>
      </c>
    </row>
    <row r="186" spans="1:122" ht="45" customHeight="1" x14ac:dyDescent="0.25">
      <c r="A186" s="46"/>
      <c r="B186" s="47">
        <v>155</v>
      </c>
      <c r="C186" s="33" t="s">
        <v>317</v>
      </c>
      <c r="D186" s="34">
        <f t="shared" si="1065"/>
        <v>19063</v>
      </c>
      <c r="E186" s="35">
        <v>18530</v>
      </c>
      <c r="F186" s="35">
        <v>18715</v>
      </c>
      <c r="G186" s="48">
        <v>0.91</v>
      </c>
      <c r="H186" s="37">
        <v>0.85</v>
      </c>
      <c r="I186" s="82">
        <v>0.75</v>
      </c>
      <c r="J186" s="82"/>
      <c r="K186" s="34">
        <v>1.4</v>
      </c>
      <c r="L186" s="34">
        <v>1.68</v>
      </c>
      <c r="M186" s="34">
        <v>2.23</v>
      </c>
      <c r="N186" s="34">
        <v>2.57</v>
      </c>
      <c r="O186" s="39">
        <v>200</v>
      </c>
      <c r="P186" s="39">
        <f t="shared" ref="P186" si="1404">(O186/12*5*$D186*$G186*$H186*$K186*P$9)+(O186/12*4*$E186*$G186*$I186*$K186)+(O186/12*3*$F186*$G186*$I186*$K186)</f>
        <v>3811949.7855833336</v>
      </c>
      <c r="Q186" s="39">
        <v>0</v>
      </c>
      <c r="R186" s="39">
        <f t="shared" ref="R186" si="1405">(Q186/12*5*$D186*$G186*$H186*$K186*R$9)+(Q186/12*4*$E186*$G186*$I186*$K186)+(Q186/12*3*$F186*$G186*$I186*$K186)</f>
        <v>0</v>
      </c>
      <c r="S186" s="39">
        <v>0</v>
      </c>
      <c r="T186" s="39">
        <f t="shared" ref="T186" si="1406">(S186/12*5*$D186*$G186*$H186*$K186*T$9)+(S186/12*4*$E186*$G186*$I186*$K186)+(S186/12*3*$F186*$G186*$I186*$K186)</f>
        <v>0</v>
      </c>
      <c r="U186" s="39"/>
      <c r="V186" s="39">
        <f t="shared" ref="V186" si="1407">(U186/12*5*$D186*$G186*$H186*$K186*V$9)+(U186/12*4*$E186*$G186*$I186*$K186)+(U186/12*3*$F186*$G186*$I186*$K186)</f>
        <v>0</v>
      </c>
      <c r="W186" s="39">
        <v>0</v>
      </c>
      <c r="X186" s="39">
        <f t="shared" ref="X186" si="1408">(W186/12*5*$D186*$G186*$H186*$K186*X$9)+(W186/12*4*$E186*$G186*$I186*$K186)+(W186/12*3*$F186*$G186*$I186*$K186)</f>
        <v>0</v>
      </c>
      <c r="Y186" s="39">
        <v>0</v>
      </c>
      <c r="Z186" s="39">
        <f t="shared" ref="Z186" si="1409">(Y186/12*5*$D186*$G186*$H186*$K186*Z$9)+(Y186/12*4*$E186*$G186*$I186*$K186)+(Y186/12*3*$F186*$G186*$I186*$K186)</f>
        <v>0</v>
      </c>
      <c r="AA186" s="39">
        <v>0</v>
      </c>
      <c r="AB186" s="39">
        <f t="shared" ref="AB186" si="1410">(AA186/12*5*$D186*$G186*$H186*$K186*AB$9)+(AA186/12*4*$E186*$G186*$I186*$K186)+(AA186/12*3*$F186*$G186*$I186*$K186)</f>
        <v>0</v>
      </c>
      <c r="AC186" s="39">
        <v>2</v>
      </c>
      <c r="AD186" s="39">
        <f t="shared" si="1389"/>
        <v>42248.162395833329</v>
      </c>
      <c r="AE186" s="39">
        <v>0</v>
      </c>
      <c r="AF186" s="39">
        <f t="shared" ref="AF186" si="1411">(AE186/12*5*$D186*$G186*$H186*$K186*AF$9)+(AE186/12*4*$E186*$G186*$I186*$K186)+(AE186/12*3*$F186*$G186*$I186*$K186)</f>
        <v>0</v>
      </c>
      <c r="AG186" s="39">
        <v>0</v>
      </c>
      <c r="AH186" s="39">
        <f t="shared" ref="AH186" si="1412">(AG186/12*5*$D186*$G186*$H186*$K186*AH$9)+(AG186/12*4*$E186*$G186*$I186*$K186)+(AG186/12*3*$F186*$G186*$I186*$K186)</f>
        <v>0</v>
      </c>
      <c r="AI186" s="39">
        <v>3</v>
      </c>
      <c r="AJ186" s="39">
        <f t="shared" si="1390"/>
        <v>54598.831446249998</v>
      </c>
      <c r="AK186" s="39"/>
      <c r="AL186" s="39">
        <f t="shared" ref="AL186" si="1413">(AK186/12*5*$D186*$G186*$H186*$K186*AL$9)+(AK186/12*4*$E186*$G186*$I186*$K186)+(AK186/12*3*$F186*$G186*$I186*$K186)</f>
        <v>0</v>
      </c>
      <c r="AM186" s="56">
        <v>670</v>
      </c>
      <c r="AN186" s="39">
        <f t="shared" ref="AN186" si="1414">(AM186/12*5*$D186*$G186*$H186*$K186*AN$9)+(AM186/12*4*$E186*$G186*$I186*$K186)+(AM186/12*3*$F186*$G186*$I186*$K186)</f>
        <v>12683587.867897915</v>
      </c>
      <c r="AO186" s="43">
        <v>1</v>
      </c>
      <c r="AP186" s="39">
        <f t="shared" ref="AP186" si="1415">(AO186/12*5*$D186*$G186*$H186*$L186*AP$9)+(AO186/12*4*$E186*$G186*$I186*$L186)+(AO186/12*3*$F186*$G186*$I186*$L186)</f>
        <v>22933.628681599999</v>
      </c>
      <c r="AQ186" s="39">
        <v>0</v>
      </c>
      <c r="AR186" s="39">
        <f t="shared" ref="AR186" si="1416">(AQ186/12*5*$D186*$G186*$H186*$L186*AR$9)+(AQ186/12*4*$E186*$G186*$I186*$L186)+(AQ186/12*3*$F186*$G186*$I186*$L186)</f>
        <v>0</v>
      </c>
      <c r="AS186" s="39"/>
      <c r="AT186" s="39">
        <f t="shared" si="1391"/>
        <v>0</v>
      </c>
      <c r="AU186" s="39">
        <v>0</v>
      </c>
      <c r="AV186" s="39">
        <f t="shared" si="1392"/>
        <v>0</v>
      </c>
      <c r="AW186" s="39"/>
      <c r="AX186" s="39">
        <f t="shared" ref="AX186" si="1417">(AW186/12*5*$D186*$G186*$H186*$K186*AX$9)+(AW186/12*4*$E186*$G186*$I186*$K186)+(AW186/12*3*$F186*$G186*$I186*$K186)</f>
        <v>0</v>
      </c>
      <c r="AY186" s="39"/>
      <c r="AZ186" s="39">
        <f t="shared" ref="AZ186" si="1418">(AY186/12*5*$D186*$G186*$H186*$K186*AZ$9)+(AY186/12*4*$E186*$G186*$I186*$K186)+(AY186/12*3*$F186*$G186*$I186*$K186)</f>
        <v>0</v>
      </c>
      <c r="BA186" s="39"/>
      <c r="BB186" s="39">
        <f t="shared" ref="BB186" si="1419">(BA186/12*5*$D186*$G186*$H186*$L186*BB$9)+(BA186/12*4*$E186*$G186*$I186*$L186)+(BA186/12*3*$F186*$G186*$I186*$L186)</f>
        <v>0</v>
      </c>
      <c r="BC186" s="39">
        <v>0</v>
      </c>
      <c r="BD186" s="39">
        <f t="shared" ref="BD186" si="1420">(BC186/12*5*$D186*$G186*$H186*$K186*BD$9)+(BC186/12*4*$E186*$G186*$I186*$K186)+(BC186/12*3*$F186*$G186*$I186*$K186)</f>
        <v>0</v>
      </c>
      <c r="BE186" s="39">
        <v>0</v>
      </c>
      <c r="BF186" s="39">
        <f t="shared" ref="BF186" si="1421">(BE186/12*5*$D186*$G186*$H186*$K186*BF$9)+(BE186/12*4*$E186*$G186*$I186*$K186)+(BE186/12*3*$F186*$G186*$I186*$K186)</f>
        <v>0</v>
      </c>
      <c r="BG186" s="39">
        <v>0</v>
      </c>
      <c r="BH186" s="39">
        <f t="shared" ref="BH186" si="1422">(BG186/12*5*$D186*$G186*$H186*$K186*BH$9)+(BG186/12*4*$E186*$G186*$I186*$K186)+(BG186/12*3*$F186*$G186*$I186*$K186)</f>
        <v>0</v>
      </c>
      <c r="BI186" s="39">
        <v>0</v>
      </c>
      <c r="BJ186" s="39">
        <f t="shared" ref="BJ186" si="1423">(BI186/12*5*$D186*$G186*$H186*$L186*BJ$9)+(BI186/12*4*$E186*$G186*$I186*$L186)+(BI186/12*3*$F186*$G186*$I186*$L186)</f>
        <v>0</v>
      </c>
      <c r="BK186" s="39">
        <v>0</v>
      </c>
      <c r="BL186" s="39">
        <f t="shared" ref="BL186" si="1424">(BK186/12*5*$D186*$G186*$H186*$K186*BL$9)+(BK186/12*4*$E186*$G186*$I186*$K186)+(BK186/12*3*$F186*$G186*$I186*$K186)</f>
        <v>0</v>
      </c>
      <c r="BM186" s="39">
        <v>0</v>
      </c>
      <c r="BN186" s="39">
        <f t="shared" ref="BN186" si="1425">(BM186/12*5*$D186*$G186*$H186*$K186*BN$9)+(BM186/12*4*$E186*$G186*$I186*$K186)+(BM186/12*3*$F186*$G186*$I186*$K186)</f>
        <v>0</v>
      </c>
      <c r="BO186" s="49">
        <v>390</v>
      </c>
      <c r="BP186" s="39">
        <f t="shared" ref="BP186" si="1426">(BO186/12*5*$D186*$G186*$H186*$L186*BP$9)+(BO186/12*4*$E186*$G186*$I186*$L186)+(BO186/12*3*$F186*$G186*$I186*$L186)</f>
        <v>8517417.7056149989</v>
      </c>
      <c r="BQ186" s="39">
        <v>0</v>
      </c>
      <c r="BR186" s="39">
        <f t="shared" ref="BR186" si="1427">(BQ186/12*5*$D186*$G186*$H186*$L186*BR$9)+(BQ186/12*4*$E186*$G186*$I186*$L186)+(BQ186/12*3*$F186*$G186*$I186*$L186)</f>
        <v>0</v>
      </c>
      <c r="BS186" s="39">
        <v>0</v>
      </c>
      <c r="BT186" s="39">
        <f t="shared" ref="BT186" si="1428">(BS186/12*5*$D186*$G186*$H186*$K186*BT$9)+(BS186/12*4*$E186*$G186*$I186*$K186)+(BS186/12*3*$F186*$G186*$I186*$K186)</f>
        <v>0</v>
      </c>
      <c r="BU186" s="39">
        <v>0</v>
      </c>
      <c r="BV186" s="39">
        <f t="shared" ref="BV186" si="1429">(BU186/12*5*$D186*$G186*$H186*$K186*BV$9)+(BU186/12*4*$E186*$G186*$I186*$K186)+(BU186/12*3*$F186*$G186*$I186*$K186)</f>
        <v>0</v>
      </c>
      <c r="BW186" s="39">
        <v>0</v>
      </c>
      <c r="BX186" s="39">
        <f t="shared" ref="BX186" si="1430">(BW186/12*5*$D186*$G186*$H186*$L186*BX$9)+(BW186/12*4*$E186*$G186*$I186*$L186)+(BW186/12*3*$F186*$G186*$I186*$L186)</f>
        <v>0</v>
      </c>
      <c r="BY186" s="39"/>
      <c r="BZ186" s="39">
        <f t="shared" ref="BZ186" si="1431">(BY186/12*5*$D186*$G186*$H186*$L186*BZ$9)+(BY186/12*4*$E186*$G186*$I186*$L186)+(BY186/12*3*$F186*$G186*$I186*$L186)</f>
        <v>0</v>
      </c>
      <c r="CA186" s="39">
        <v>0</v>
      </c>
      <c r="CB186" s="39">
        <f t="shared" ref="CB186" si="1432">(CA186/12*5*$D186*$G186*$H186*$K186*CB$9)+(CA186/12*4*$E186*$G186*$I186*$K186)+(CA186/12*3*$F186*$G186*$I186*$K186)</f>
        <v>0</v>
      </c>
      <c r="CC186" s="39">
        <v>0</v>
      </c>
      <c r="CD186" s="39">
        <f t="shared" si="1393"/>
        <v>0</v>
      </c>
      <c r="CE186" s="39"/>
      <c r="CF186" s="39">
        <f t="shared" ref="CF186" si="1433">(CE186/12*5*$D186*$G186*$H186*$K186*CF$9)+(CE186/12*4*$E186*$G186*$I186*$K186)+(CE186/12*3*$F186*$G186*$I186*$K186)</f>
        <v>0</v>
      </c>
      <c r="CG186" s="39"/>
      <c r="CH186" s="39">
        <f t="shared" ref="CH186" si="1434">(CG186/12*5*$D186*$G186*$H186*$K186*CH$9)+(CG186/12*4*$E186*$G186*$I186*$K186)+(CG186/12*3*$F186*$G186*$I186*$K186)</f>
        <v>0</v>
      </c>
      <c r="CI186" s="39"/>
      <c r="CJ186" s="39">
        <f t="shared" si="1394"/>
        <v>0</v>
      </c>
      <c r="CK186" s="39">
        <v>3</v>
      </c>
      <c r="CL186" s="39">
        <f t="shared" si="1395"/>
        <v>56792.184483124991</v>
      </c>
      <c r="CM186" s="39">
        <v>33</v>
      </c>
      <c r="CN186" s="39">
        <f t="shared" ref="CN186" si="1435">(CM186/12*5*$D186*$G186*$H186*$L186*CN$9)+(CM186/12*4*$E186*$G186*$I186*$L186)+(CM186/12*3*$F186*$G186*$I186*$L186)</f>
        <v>749656.83517724997</v>
      </c>
      <c r="CO186" s="39">
        <v>4</v>
      </c>
      <c r="CP186" s="39">
        <f t="shared" si="1396"/>
        <v>95987.039202600005</v>
      </c>
      <c r="CQ186" s="44">
        <v>2</v>
      </c>
      <c r="CR186" s="39">
        <f t="shared" si="1397"/>
        <v>40183.830125833323</v>
      </c>
      <c r="CS186" s="39"/>
      <c r="CT186" s="39">
        <f t="shared" si="1398"/>
        <v>0</v>
      </c>
      <c r="CU186" s="39"/>
      <c r="CV186" s="39">
        <f t="shared" ref="CV186" si="1436">(CU186/12*5*$D186*$G186*$H186*$L186*CV$9)+(CU186/12*4*$E186*$G186*$I186*$L186)+(CU186/12*3*$F186*$G186*$I186*$L186)</f>
        <v>0</v>
      </c>
      <c r="CW186" s="39"/>
      <c r="CX186" s="39">
        <f t="shared" ref="CX186" si="1437">(CW186/12*5*$D186*$G186*$H186*$L186*CX$9)+(CW186/12*4*$E186*$G186*$I186*$L186)+(CW186/12*3*$F186*$G186*$I186*$L186)</f>
        <v>0</v>
      </c>
      <c r="CY186" s="39"/>
      <c r="CZ186" s="39">
        <f t="shared" si="1399"/>
        <v>0</v>
      </c>
      <c r="DA186" s="39">
        <v>2</v>
      </c>
      <c r="DB186" s="39">
        <f t="shared" si="1400"/>
        <v>47993.519601300002</v>
      </c>
      <c r="DC186" s="39">
        <v>4</v>
      </c>
      <c r="DD186" s="39">
        <f t="shared" si="1401"/>
        <v>80367.660251666646</v>
      </c>
      <c r="DE186" s="39">
        <v>2</v>
      </c>
      <c r="DF186" s="39">
        <f t="shared" ref="DF186" si="1438">(DE186/12*5*$D186*$G186*$H186*$K186*DF$9)+(DE186/12*4*$E186*$G186*$I186*$K186)+(DE186/12*3*$F186*$G186*$I186*$K186)</f>
        <v>39908.585823166664</v>
      </c>
      <c r="DG186" s="39"/>
      <c r="DH186" s="39">
        <f t="shared" ref="DH186" si="1439">(DG186/12*5*$D186*$G186*$H186*$L186*DH$9)+(DG186/12*4*$E186*$G186*$I186*$L186)+(DG186/12*3*$F186*$G186*$I186*$L186)</f>
        <v>0</v>
      </c>
      <c r="DI186" s="39"/>
      <c r="DJ186" s="39">
        <f t="shared" si="1402"/>
        <v>0</v>
      </c>
      <c r="DK186" s="39"/>
      <c r="DL186" s="39">
        <f t="shared" ref="DL186" si="1440">(DK186/12*5*$D186*$G186*$H186*$M186*DL$9)+(DK186/12*4*$E186*$G186*$I186*$M186)+(DK186/12*3*$F186*$G186*$I186*$M186)</f>
        <v>0</v>
      </c>
      <c r="DM186" s="39"/>
      <c r="DN186" s="39">
        <f t="shared" si="1403"/>
        <v>0</v>
      </c>
      <c r="DO186" s="39"/>
      <c r="DP186" s="39">
        <f t="shared" si="1061"/>
        <v>0</v>
      </c>
      <c r="DQ186" s="39">
        <f t="shared" si="1387"/>
        <v>1316</v>
      </c>
      <c r="DR186" s="39">
        <f t="shared" si="1388"/>
        <v>26243625.636284877</v>
      </c>
    </row>
    <row r="187" spans="1:122" ht="45" customHeight="1" x14ac:dyDescent="0.25">
      <c r="A187" s="46"/>
      <c r="B187" s="47">
        <v>156</v>
      </c>
      <c r="C187" s="33" t="s">
        <v>318</v>
      </c>
      <c r="D187" s="34">
        <f t="shared" si="1065"/>
        <v>19063</v>
      </c>
      <c r="E187" s="35">
        <v>18530</v>
      </c>
      <c r="F187" s="35">
        <v>18715</v>
      </c>
      <c r="G187" s="48">
        <v>1.1000000000000001</v>
      </c>
      <c r="H187" s="37">
        <v>1</v>
      </c>
      <c r="I187" s="66">
        <v>0.8</v>
      </c>
      <c r="J187" s="66"/>
      <c r="K187" s="34">
        <v>1.4</v>
      </c>
      <c r="L187" s="34">
        <v>1.68</v>
      </c>
      <c r="M187" s="34">
        <v>2.23</v>
      </c>
      <c r="N187" s="34">
        <v>2.57</v>
      </c>
      <c r="O187" s="39">
        <v>34</v>
      </c>
      <c r="P187" s="39">
        <f t="shared" ref="P187:P189" si="1441">(O187/12*5*$D187*$G187*$H187*$K187*P$9)+(O187/12*4*$E187*$G187*$I187*$K187*P$10)+(O187/12*3*$F187*$G187*$I187*$K187*P$10)</f>
        <v>920232.89049999998</v>
      </c>
      <c r="Q187" s="39">
        <v>0</v>
      </c>
      <c r="R187" s="39">
        <f t="shared" ref="R187:R189" si="1442">(Q187/12*5*$D187*$G187*$H187*$K187*R$9)+(Q187/12*4*$E187*$G187*$I187*$K187*R$10)+(Q187/12*3*$F187*$G187*$I187*$K187*R$10)</f>
        <v>0</v>
      </c>
      <c r="S187" s="39">
        <v>0</v>
      </c>
      <c r="T187" s="39">
        <f t="shared" ref="T187:T189" si="1443">(S187/12*5*$D187*$G187*$H187*$K187*T$9)+(S187/12*4*$E187*$G187*$I187*$K187*T$10)+(S187/12*3*$F187*$G187*$I187*$K187*T$10)</f>
        <v>0</v>
      </c>
      <c r="U187" s="39"/>
      <c r="V187" s="39">
        <f t="shared" ref="V187:V189" si="1444">(U187/12*5*$D187*$G187*$H187*$K187*V$9)+(U187/12*4*$E187*$G187*$I187*$K187*V$10)+(U187/12*3*$F187*$G187*$I187*$K187*V$10)</f>
        <v>0</v>
      </c>
      <c r="W187" s="39">
        <v>0</v>
      </c>
      <c r="X187" s="39">
        <f t="shared" ref="X187:X189" si="1445">(W187/12*5*$D187*$G187*$H187*$K187*X$9)+(W187/12*4*$E187*$G187*$I187*$K187*X$10)+(W187/12*3*$F187*$G187*$I187*$K187*X$10)</f>
        <v>0</v>
      </c>
      <c r="Y187" s="39">
        <v>2</v>
      </c>
      <c r="Z187" s="39">
        <f t="shared" ref="Z187:Z189" si="1446">(Y187/12*5*$D187*$G187*$H187*$K187*Z$9)+(Y187/12*4*$E187*$G187*$I187*$K187*Z$10)+(Y187/12*3*$F187*$G187*$I187*$K187*Z$10)</f>
        <v>54131.3465</v>
      </c>
      <c r="AA187" s="39">
        <v>0</v>
      </c>
      <c r="AB187" s="39">
        <f t="shared" ref="AB187:AB189" si="1447">(AA187/12*5*$D187*$G187*$H187*$K187*AB$9)+(AA187/12*4*$E187*$G187*$I187*$K187*AB$10)+(AA187/12*3*$F187*$G187*$I187*$K187*AB$10)</f>
        <v>0</v>
      </c>
      <c r="AC187" s="39">
        <v>7</v>
      </c>
      <c r="AD187" s="39">
        <f t="shared" ref="AD187:AD189" si="1448">(AC187/12*5*$D187*$G187*$H187*$K187*AD$9)+(AC187/12*4*$E187*$G187*$I187*$K187*AD$10)+(AC187/12*3*$F187*$G187*$I187*$K187*AD$10)</f>
        <v>238094.76075000004</v>
      </c>
      <c r="AE187" s="39">
        <v>0</v>
      </c>
      <c r="AF187" s="39">
        <f t="shared" ref="AF187:AF189" si="1449">(AE187/12*5*$D187*$G187*$H187*$K187*AF$9)+(AE187/12*4*$E187*$G187*$I187*$K187*AF$10)+(AE187/12*3*$F187*$G187*$I187*$K187*AF$10)</f>
        <v>0</v>
      </c>
      <c r="AG187" s="39">
        <v>0</v>
      </c>
      <c r="AH187" s="39">
        <f t="shared" ref="AH187:AH189" si="1450">(AG187/12*5*$D187*$G187*$H187*$K187*AH$9)+(AG187/12*4*$E187*$G187*$I187*$K187*AH$10)+(AG187/12*3*$F187*$G187*$I187*$K187*AH$10)</f>
        <v>0</v>
      </c>
      <c r="AI187" s="39"/>
      <c r="AJ187" s="39">
        <f t="shared" ref="AJ187:AJ189" si="1451">(AI187/12*5*$D187*$G187*$H187*$K187*AJ$9)+(AI187/12*4*$E187*$G187*$I187*$K187*AJ$10)+(AI187/12*3*$F187*$G187*$I187*$K187*AJ$10)</f>
        <v>0</v>
      </c>
      <c r="AK187" s="39"/>
      <c r="AL187" s="39">
        <f t="shared" ref="AL187:AL189" si="1452">(AK187/12*5*$D187*$G187*$H187*$K187*AL$9)+(AK187/12*4*$E187*$G187*$I187*$K187*AL$10)+(AK187/12*3*$F187*$G187*$I187*$K187*AL$10)</f>
        <v>0</v>
      </c>
      <c r="AM187" s="56">
        <v>60</v>
      </c>
      <c r="AN187" s="39">
        <f t="shared" ref="AN187:AN189" si="1453">(AM187/12*5*$D187*$G187*$H187*$K187*AN$9)+(AM187/12*4*$E187*$G187*$I187*$K187*AN$10)+(AM187/12*3*$F187*$G187*$I187*$K187*AN$10)</f>
        <v>1612931.5125000002</v>
      </c>
      <c r="AO187" s="43">
        <v>0</v>
      </c>
      <c r="AP187" s="39">
        <f t="shared" ref="AP187:AP189" si="1454">(AO187/12*5*$D187*$G187*$H187*$L187*AP$9)+(AO187/12*4*$E187*$G187*$I187*$L187*AP$10)+(AO187/12*3*$F187*$G187*$I187*$L187*AP$10)</f>
        <v>0</v>
      </c>
      <c r="AQ187" s="39">
        <v>0</v>
      </c>
      <c r="AR187" s="39">
        <f t="shared" ref="AR187:AR189" si="1455">(AQ187/12*5*$D187*$G187*$H187*$L187*AR$9)+(AQ187/12*4*$E187*$G187*$I187*$L187*AR$10)+(AQ187/12*3*$F187*$G187*$I187*$L187*AR$10)</f>
        <v>0</v>
      </c>
      <c r="AS187" s="39">
        <v>43</v>
      </c>
      <c r="AT187" s="39">
        <f t="shared" ref="AT187:AT189" si="1456">(AS187/12*5*$D187*$G187*$H187*$L187*AT$9)+(AS187/12*4*$E187*$G187*$I187*$L187*AT$10)+(AS187/12*3*$F187*$G187*$I187*$L187*AT$11)</f>
        <v>1350689.1810720002</v>
      </c>
      <c r="AU187" s="39">
        <v>0</v>
      </c>
      <c r="AV187" s="39">
        <f t="shared" ref="AV187:AV189" si="1457">(AU187/12*5*$D187*$G187*$H187*$L187*AV$9)+(AU187/12*4*$E187*$G187*$I187*$L187*AV$10)+(AU187/12*3*$F187*$G187*$I187*$L187*AV$10)</f>
        <v>0</v>
      </c>
      <c r="AW187" s="39"/>
      <c r="AX187" s="39">
        <f t="shared" ref="AX187:AX189" si="1458">(AW187/12*5*$D187*$G187*$H187*$K187*AX$9)+(AW187/12*4*$E187*$G187*$I187*$K187*AX$10)+(AW187/12*3*$F187*$G187*$I187*$K187*AX$10)</f>
        <v>0</v>
      </c>
      <c r="AY187" s="39"/>
      <c r="AZ187" s="39">
        <f t="shared" ref="AZ187:AZ189" si="1459">(AY187/12*5*$D187*$G187*$H187*$K187*AZ$9)+(AY187/12*4*$E187*$G187*$I187*$K187*AZ$10)+(AY187/12*3*$F187*$G187*$I187*$K187*AZ$10)</f>
        <v>0</v>
      </c>
      <c r="BA187" s="39">
        <v>0</v>
      </c>
      <c r="BB187" s="39">
        <f t="shared" ref="BB187:BB189" si="1460">(BA187/12*5*$D187*$G187*$H187*$L187*BB$9)+(BA187/12*4*$E187*$G187*$I187*$L187*BB$10)+(BA187/12*3*$F187*$G187*$I187*$L187*BB$10)</f>
        <v>0</v>
      </c>
      <c r="BC187" s="39">
        <v>0</v>
      </c>
      <c r="BD187" s="39">
        <f t="shared" ref="BD187:BD189" si="1461">(BC187/12*5*$D187*$G187*$H187*$K187*BD$9)+(BC187/12*4*$E187*$G187*$I187*$K187*BD$10)+(BC187/12*3*$F187*$G187*$I187*$K187*BD$10)</f>
        <v>0</v>
      </c>
      <c r="BE187" s="39">
        <v>0</v>
      </c>
      <c r="BF187" s="39">
        <f t="shared" ref="BF187:BF189" si="1462">(BE187/12*5*$D187*$G187*$H187*$K187*BF$9)+(BE187/12*4*$E187*$G187*$I187*$K187*BF$10)+(BE187/12*3*$F187*$G187*$I187*$K187*BF$10)</f>
        <v>0</v>
      </c>
      <c r="BG187" s="39">
        <v>0</v>
      </c>
      <c r="BH187" s="39">
        <f t="shared" ref="BH187:BH189" si="1463">(BG187/12*5*$D187*$G187*$H187*$K187*BH$9)+(BG187/12*4*$E187*$G187*$I187*$K187*BH$10)+(BG187/12*3*$F187*$G187*$I187*$K187*BH$10)</f>
        <v>0</v>
      </c>
      <c r="BI187" s="39">
        <v>0</v>
      </c>
      <c r="BJ187" s="39">
        <f t="shared" ref="BJ187:BJ189" si="1464">(BI187/12*5*$D187*$G187*$H187*$L187*BJ$9)+(BI187/12*4*$E187*$G187*$I187*$L187*BJ$10)+(BI187/12*3*$F187*$G187*$I187*$L187*BJ$10)</f>
        <v>0</v>
      </c>
      <c r="BK187" s="39">
        <v>0</v>
      </c>
      <c r="BL187" s="39">
        <f t="shared" ref="BL187:BL189" si="1465">(BK187/12*5*$D187*$G187*$H187*$K187*BL$9)+(BK187/12*4*$E187*$G187*$I187*$K187*BL$10)+(BK187/12*3*$F187*$G187*$I187*$K187*BL$10)</f>
        <v>0</v>
      </c>
      <c r="BM187" s="39">
        <v>0</v>
      </c>
      <c r="BN187" s="39">
        <f t="shared" ref="BN187:BN189" si="1466">(BM187/12*5*$D187*$G187*$H187*$K187*BN$9)+(BM187/12*4*$E187*$G187*$I187*$K187*BN$10)+(BM187/12*3*$F187*$G187*$I187*$K187*BN$10)</f>
        <v>0</v>
      </c>
      <c r="BO187" s="49">
        <v>120</v>
      </c>
      <c r="BP187" s="39">
        <f t="shared" ref="BP187:BP189" si="1467">(BO187/12*5*$D187*$G187*$H187*$L187*BP$9)+(BO187/12*4*$E187*$G187*$I187*$L187*BP$10)+(BO187/12*3*$F187*$G187*$I187*$L187*BP$10)</f>
        <v>3355405.6535999998</v>
      </c>
      <c r="BQ187" s="39">
        <v>0</v>
      </c>
      <c r="BR187" s="39">
        <f t="shared" ref="BR187:BR189" si="1468">(BQ187/12*5*$D187*$G187*$H187*$L187*BR$9)+(BQ187/12*4*$E187*$G187*$I187*$L187*BR$10)+(BQ187/12*3*$F187*$G187*$I187*$L187*BR$10)</f>
        <v>0</v>
      </c>
      <c r="BS187" s="39">
        <v>0</v>
      </c>
      <c r="BT187" s="39">
        <f t="shared" ref="BT187:BT189" si="1469">(BS187/12*5*$D187*$G187*$H187*$K187*BT$9)+(BS187/12*4*$E187*$G187*$I187*$K187*BT$10)+(BS187/12*3*$F187*$G187*$I187*$K187*BT$10)</f>
        <v>0</v>
      </c>
      <c r="BU187" s="39">
        <v>0</v>
      </c>
      <c r="BV187" s="39">
        <f t="shared" ref="BV187:BV189" si="1470">(BU187/12*5*$D187*$G187*$H187*$K187*BV$9)+(BU187/12*4*$E187*$G187*$I187*$K187*BV$10)+(BU187/12*3*$F187*$G187*$I187*$K187*BV$10)</f>
        <v>0</v>
      </c>
      <c r="BW187" s="39">
        <v>0</v>
      </c>
      <c r="BX187" s="39">
        <f t="shared" ref="BX187:BX189" si="1471">(BW187/12*5*$D187*$G187*$H187*$L187*BX$9)+(BW187/12*4*$E187*$G187*$I187*$L187*BX$10)+(BW187/12*3*$F187*$G187*$I187*$L187*BX$10)</f>
        <v>0</v>
      </c>
      <c r="BY187" s="39"/>
      <c r="BZ187" s="39">
        <f t="shared" ref="BZ187:BZ189" si="1472">(BY187/12*5*$D187*$G187*$H187*$L187*BZ$9)+(BY187/12*4*$E187*$G187*$I187*$L187*BZ$10)+(BY187/12*3*$F187*$G187*$I187*$L187*BZ$10)</f>
        <v>0</v>
      </c>
      <c r="CA187" s="39">
        <v>0</v>
      </c>
      <c r="CB187" s="39">
        <f t="shared" ref="CB187:CB189" si="1473">(CA187/12*5*$D187*$G187*$H187*$K187*CB$9)+(CA187/12*4*$E187*$G187*$I187*$K187*CB$10)+(CA187/12*3*$F187*$G187*$I187*$K187*CB$10)</f>
        <v>0</v>
      </c>
      <c r="CC187" s="39">
        <v>0</v>
      </c>
      <c r="CD187" s="39">
        <f t="shared" ref="CD187:CD189" si="1474">(CC187/12*5*$D187*$G187*$H187*$L187*CD$9)+(CC187/12*4*$E187*$G187*$I187*$L187*CD$10)+(CC187/12*3*$F187*$G187*$I187*$L187*CD$10)</f>
        <v>0</v>
      </c>
      <c r="CE187" s="39">
        <v>0</v>
      </c>
      <c r="CF187" s="39">
        <f t="shared" ref="CF187:CF189" si="1475">(CE187/12*5*$D187*$G187*$H187*$K187*CF$9)+(CE187/12*4*$E187*$G187*$I187*$K187*CF$10)+(CE187/12*3*$F187*$G187*$I187*$K187*CF$10)</f>
        <v>0</v>
      </c>
      <c r="CG187" s="39"/>
      <c r="CH187" s="39">
        <f t="shared" ref="CH187:CH189" si="1476">(CG187/12*5*$D187*$G187*$H187*$K187*CH$9)+(CG187/12*4*$E187*$G187*$I187*$K187*CH$10)+(CG187/12*3*$F187*$G187*$I187*$K187*CH$10)</f>
        <v>0</v>
      </c>
      <c r="CI187" s="39"/>
      <c r="CJ187" s="39">
        <f t="shared" ref="CJ187:CJ189" si="1477">(CI187/12*5*$D187*$G187*$H187*$K187*CJ$9)+(CI187/12*4*$E187*$G187*$I187*$K187*CJ$10)+(CI187/12*3*$F187*$G187*$I187*$K187*CJ$10)</f>
        <v>0</v>
      </c>
      <c r="CK187" s="39"/>
      <c r="CL187" s="39">
        <f t="shared" ref="CL187:CL189" si="1478">(CK187/12*5*$D187*$G187*$H187*$K187*CL$9)+(CK187/12*4*$E187*$G187*$I187*$K187*CL$10)+(CK187/12*3*$F187*$G187*$I187*$K187*CL$10)</f>
        <v>0</v>
      </c>
      <c r="CM187" s="39">
        <v>25</v>
      </c>
      <c r="CN187" s="39">
        <f t="shared" ref="CN187:CN189" si="1479">(CM187/12*5*$D187*$G187*$H187*$L187*CN$9)+(CM187/12*4*$E187*$G187*$I187*$L187*CN$10)+(CM187/12*3*$F187*$G187*$I187*$L187*CN$10)</f>
        <v>777578.1898500002</v>
      </c>
      <c r="CO187" s="39"/>
      <c r="CP187" s="39">
        <f t="shared" ref="CP187:CP189" si="1480">(CO187/12*5*$D187*$G187*$H187*$L187*CP$9)+(CO187/12*4*$E187*$G187*$I187*$L187*CP$10)+(CO187/12*3*$F187*$G187*$I187*$L187*CP$10)</f>
        <v>0</v>
      </c>
      <c r="CQ187" s="44"/>
      <c r="CR187" s="39">
        <f t="shared" ref="CR187:CR189" si="1481">(CQ187/12*5*$D187*$G187*$H187*$K187*CR$9)+(CQ187/12*4*$E187*$G187*$I187*$K187*CR$10)+(CQ187/12*3*$F187*$G187*$I187*$K187*CR$10)</f>
        <v>0</v>
      </c>
      <c r="CS187" s="39"/>
      <c r="CT187" s="39">
        <f t="shared" ref="CT187:CT189" si="1482">(CS187/12*5*$D187*$G187*$H187*$L187*CT$9)+(CS187/12*4*$E187*$G187*$I187*$L187*CT$10)+(CS187/12*3*$F187*$G187*$I187*$L187*CT$10)</f>
        <v>0</v>
      </c>
      <c r="CU187" s="39"/>
      <c r="CV187" s="39">
        <f t="shared" ref="CV187:CV189" si="1483">(CU187/12*5*$D187*$G187*$H187*$L187*CV$9)+(CU187/12*4*$E187*$G187*$I187*$L187*CV$10)+(CU187/12*3*$F187*$G187*$I187*$L187*CV$10)</f>
        <v>0</v>
      </c>
      <c r="CW187" s="39"/>
      <c r="CX187" s="39">
        <f t="shared" ref="CX187:CX189" si="1484">(CW187/12*5*$D187*$G187*$H187*$L187*CX$9)+(CW187/12*4*$E187*$G187*$I187*$L187*CX$10)+(CW187/12*3*$F187*$G187*$I187*$L187*CX$10)</f>
        <v>0</v>
      </c>
      <c r="CY187" s="39"/>
      <c r="CZ187" s="39">
        <f t="shared" ref="CZ187:CZ189" si="1485">(CY187/12*5*$D187*$G187*$H187*$L187*CZ$9)+(CY187/12*4*$E187*$G187*$I187*$L187*CZ$10)+(CY187/12*3*$F187*$G187*$I187*$L187*CZ$10)</f>
        <v>0</v>
      </c>
      <c r="DA187" s="39"/>
      <c r="DB187" s="39">
        <f t="shared" ref="DB187:DB189" si="1486">(DA187/12*5*$D187*$G187*$H187*$L187*DB$9)+(DA187/12*4*$E187*$G187*$I187*$L187*DB$10)+(DA187/12*3*$F187*$G187*$I187*$L187*DB$10)</f>
        <v>0</v>
      </c>
      <c r="DC187" s="39"/>
      <c r="DD187" s="39">
        <f t="shared" ref="DD187:DD189" si="1487">(DC187/12*5*$D187*$G187*$H187*$K187*DD$9)+(DC187/12*4*$E187*$G187*$I187*$K187*DD$10)+(DC187/12*3*$F187*$G187*$I187*$K187*DD$10)</f>
        <v>0</v>
      </c>
      <c r="DE187" s="39"/>
      <c r="DF187" s="39">
        <f t="shared" ref="DF187:DF189" si="1488">(DE187/12*5*$D187*$G187*$H187*$K187*DF$9)+(DE187/12*4*$E187*$G187*$I187*$K187*DF$10)+(DE187/12*3*$F187*$G187*$I187*$K187*DF$10)</f>
        <v>0</v>
      </c>
      <c r="DG187" s="39"/>
      <c r="DH187" s="39">
        <f t="shared" ref="DH187:DH189" si="1489">(DG187/12*5*$D187*$G187*$H187*$L187*DH$9)+(DG187/12*4*$E187*$G187*$I187*$L187*DH$10)+(DG187/12*3*$F187*$G187*$I187*$L187*DH$10)</f>
        <v>0</v>
      </c>
      <c r="DI187" s="39"/>
      <c r="DJ187" s="39">
        <f t="shared" ref="DJ187:DJ189" si="1490">(DI187/12*5*$D187*$G187*$H187*$L187*DJ$9)+(DI187/12*4*$E187*$G187*$I187*$L187*DJ$10)+(DI187/12*3*$F187*$G187*$I187*$L187*DJ$10)</f>
        <v>0</v>
      </c>
      <c r="DK187" s="39"/>
      <c r="DL187" s="39">
        <f t="shared" ref="DL187:DL189" si="1491">(DK187/12*5*$D187*$G187*$H187*$M187*DL$9)+(DK187/12*4*$E187*$G187*$I187*$M187*DL$10)+(DK187/12*3*$F187*$G187*$I187*$M187*DL$10)</f>
        <v>0</v>
      </c>
      <c r="DM187" s="39"/>
      <c r="DN187" s="39">
        <f t="shared" ref="DN187:DN189" si="1492">(DM187/12*5*$D187*$G187*$H187*$N187*DN$9)+(DM187/12*4*$E187*$G187*$I187*$N187*DN$10)+(DM187/12*3*$F187*$G187*$I187*$N187*DN$10)</f>
        <v>0</v>
      </c>
      <c r="DO187" s="39"/>
      <c r="DP187" s="39">
        <f t="shared" si="1061"/>
        <v>0</v>
      </c>
      <c r="DQ187" s="39">
        <f t="shared" si="1387"/>
        <v>291</v>
      </c>
      <c r="DR187" s="39">
        <f t="shared" si="1388"/>
        <v>8309063.5347720012</v>
      </c>
    </row>
    <row r="188" spans="1:122" ht="38.25" customHeight="1" x14ac:dyDescent="0.25">
      <c r="A188" s="46"/>
      <c r="B188" s="47">
        <v>157</v>
      </c>
      <c r="C188" s="33" t="s">
        <v>319</v>
      </c>
      <c r="D188" s="34">
        <f t="shared" si="1065"/>
        <v>19063</v>
      </c>
      <c r="E188" s="35">
        <v>18530</v>
      </c>
      <c r="F188" s="35">
        <v>18715</v>
      </c>
      <c r="G188" s="48">
        <v>1.35</v>
      </c>
      <c r="H188" s="37">
        <v>1</v>
      </c>
      <c r="I188" s="66">
        <v>1</v>
      </c>
      <c r="J188" s="66"/>
      <c r="K188" s="34">
        <v>1.4</v>
      </c>
      <c r="L188" s="34">
        <v>1.68</v>
      </c>
      <c r="M188" s="34">
        <v>2.23</v>
      </c>
      <c r="N188" s="34">
        <v>2.57</v>
      </c>
      <c r="O188" s="39">
        <v>393</v>
      </c>
      <c r="P188" s="39">
        <f t="shared" si="1441"/>
        <v>14828143.435874999</v>
      </c>
      <c r="Q188" s="39">
        <v>0</v>
      </c>
      <c r="R188" s="39">
        <f t="shared" si="1442"/>
        <v>0</v>
      </c>
      <c r="S188" s="39">
        <v>0</v>
      </c>
      <c r="T188" s="39">
        <f t="shared" si="1443"/>
        <v>0</v>
      </c>
      <c r="U188" s="39"/>
      <c r="V188" s="39">
        <f t="shared" si="1444"/>
        <v>0</v>
      </c>
      <c r="W188" s="39">
        <v>0</v>
      </c>
      <c r="X188" s="39">
        <f t="shared" si="1445"/>
        <v>0</v>
      </c>
      <c r="Y188" s="39">
        <v>0</v>
      </c>
      <c r="Z188" s="39">
        <f t="shared" si="1446"/>
        <v>0</v>
      </c>
      <c r="AA188" s="39">
        <v>0</v>
      </c>
      <c r="AB188" s="39">
        <f t="shared" si="1447"/>
        <v>0</v>
      </c>
      <c r="AC188" s="39">
        <v>149</v>
      </c>
      <c r="AD188" s="39">
        <f t="shared" si="1448"/>
        <v>7075797.395624999</v>
      </c>
      <c r="AE188" s="39">
        <v>0</v>
      </c>
      <c r="AF188" s="39">
        <f t="shared" si="1449"/>
        <v>0</v>
      </c>
      <c r="AG188" s="39">
        <v>0</v>
      </c>
      <c r="AH188" s="39">
        <f t="shared" si="1450"/>
        <v>0</v>
      </c>
      <c r="AI188" s="39">
        <v>0</v>
      </c>
      <c r="AJ188" s="39">
        <f t="shared" si="1451"/>
        <v>0</v>
      </c>
      <c r="AK188" s="39"/>
      <c r="AL188" s="39">
        <f t="shared" si="1452"/>
        <v>0</v>
      </c>
      <c r="AM188" s="56">
        <v>144</v>
      </c>
      <c r="AN188" s="39">
        <f t="shared" si="1453"/>
        <v>5400786.699</v>
      </c>
      <c r="AO188" s="43">
        <v>0</v>
      </c>
      <c r="AP188" s="39">
        <f t="shared" si="1454"/>
        <v>0</v>
      </c>
      <c r="AQ188" s="39">
        <v>0</v>
      </c>
      <c r="AR188" s="39">
        <f t="shared" si="1455"/>
        <v>0</v>
      </c>
      <c r="AS188" s="39">
        <v>0</v>
      </c>
      <c r="AT188" s="39">
        <f t="shared" si="1456"/>
        <v>0</v>
      </c>
      <c r="AU188" s="39">
        <v>0</v>
      </c>
      <c r="AV188" s="39">
        <f t="shared" si="1457"/>
        <v>0</v>
      </c>
      <c r="AW188" s="39"/>
      <c r="AX188" s="39">
        <f t="shared" si="1458"/>
        <v>0</v>
      </c>
      <c r="AY188" s="39"/>
      <c r="AZ188" s="39">
        <f t="shared" si="1459"/>
        <v>0</v>
      </c>
      <c r="BA188" s="39">
        <v>0</v>
      </c>
      <c r="BB188" s="39">
        <f t="shared" si="1460"/>
        <v>0</v>
      </c>
      <c r="BC188" s="39">
        <v>0</v>
      </c>
      <c r="BD188" s="39">
        <f t="shared" si="1461"/>
        <v>0</v>
      </c>
      <c r="BE188" s="39">
        <v>0</v>
      </c>
      <c r="BF188" s="39">
        <f t="shared" si="1462"/>
        <v>0</v>
      </c>
      <c r="BG188" s="39">
        <v>0</v>
      </c>
      <c r="BH188" s="39">
        <f t="shared" si="1463"/>
        <v>0</v>
      </c>
      <c r="BI188" s="39">
        <v>0</v>
      </c>
      <c r="BJ188" s="39">
        <f t="shared" si="1464"/>
        <v>0</v>
      </c>
      <c r="BK188" s="39">
        <v>0</v>
      </c>
      <c r="BL188" s="39">
        <f t="shared" si="1465"/>
        <v>0</v>
      </c>
      <c r="BM188" s="39">
        <v>0</v>
      </c>
      <c r="BN188" s="39">
        <f t="shared" si="1466"/>
        <v>0</v>
      </c>
      <c r="BO188" s="49">
        <v>300</v>
      </c>
      <c r="BP188" s="39">
        <f t="shared" si="1467"/>
        <v>11639251.260000002</v>
      </c>
      <c r="BQ188" s="39">
        <v>0</v>
      </c>
      <c r="BR188" s="39">
        <f t="shared" si="1468"/>
        <v>0</v>
      </c>
      <c r="BS188" s="39">
        <v>0</v>
      </c>
      <c r="BT188" s="39">
        <f t="shared" si="1469"/>
        <v>0</v>
      </c>
      <c r="BU188" s="39">
        <v>0</v>
      </c>
      <c r="BV188" s="39">
        <f t="shared" si="1470"/>
        <v>0</v>
      </c>
      <c r="BW188" s="39">
        <v>0</v>
      </c>
      <c r="BX188" s="39">
        <f t="shared" si="1471"/>
        <v>0</v>
      </c>
      <c r="BY188" s="39"/>
      <c r="BZ188" s="39">
        <f t="shared" si="1472"/>
        <v>0</v>
      </c>
      <c r="CA188" s="39">
        <v>0</v>
      </c>
      <c r="CB188" s="39">
        <f t="shared" si="1473"/>
        <v>0</v>
      </c>
      <c r="CC188" s="39">
        <v>0</v>
      </c>
      <c r="CD188" s="39">
        <f t="shared" si="1474"/>
        <v>0</v>
      </c>
      <c r="CE188" s="39">
        <v>0</v>
      </c>
      <c r="CF188" s="39">
        <f t="shared" si="1475"/>
        <v>0</v>
      </c>
      <c r="CG188" s="39"/>
      <c r="CH188" s="39">
        <f t="shared" si="1476"/>
        <v>0</v>
      </c>
      <c r="CI188" s="39"/>
      <c r="CJ188" s="39">
        <f t="shared" si="1477"/>
        <v>0</v>
      </c>
      <c r="CK188" s="39"/>
      <c r="CL188" s="39">
        <f t="shared" si="1478"/>
        <v>0</v>
      </c>
      <c r="CM188" s="39"/>
      <c r="CN188" s="39">
        <f t="shared" si="1479"/>
        <v>0</v>
      </c>
      <c r="CO188" s="39"/>
      <c r="CP188" s="39">
        <f t="shared" si="1480"/>
        <v>0</v>
      </c>
      <c r="CQ188" s="44"/>
      <c r="CR188" s="39">
        <f t="shared" si="1481"/>
        <v>0</v>
      </c>
      <c r="CS188" s="39"/>
      <c r="CT188" s="39">
        <f t="shared" si="1482"/>
        <v>0</v>
      </c>
      <c r="CU188" s="39"/>
      <c r="CV188" s="39">
        <f t="shared" si="1483"/>
        <v>0</v>
      </c>
      <c r="CW188" s="39"/>
      <c r="CX188" s="39">
        <f t="shared" si="1484"/>
        <v>0</v>
      </c>
      <c r="CY188" s="39"/>
      <c r="CZ188" s="39">
        <f t="shared" si="1485"/>
        <v>0</v>
      </c>
      <c r="DA188" s="39"/>
      <c r="DB188" s="39">
        <f t="shared" si="1486"/>
        <v>0</v>
      </c>
      <c r="DC188" s="39"/>
      <c r="DD188" s="39">
        <f t="shared" si="1487"/>
        <v>0</v>
      </c>
      <c r="DE188" s="39"/>
      <c r="DF188" s="39">
        <f t="shared" si="1488"/>
        <v>0</v>
      </c>
      <c r="DG188" s="39"/>
      <c r="DH188" s="39">
        <f t="shared" si="1489"/>
        <v>0</v>
      </c>
      <c r="DI188" s="39"/>
      <c r="DJ188" s="39">
        <f t="shared" si="1490"/>
        <v>0</v>
      </c>
      <c r="DK188" s="39"/>
      <c r="DL188" s="39">
        <f t="shared" si="1491"/>
        <v>0</v>
      </c>
      <c r="DM188" s="39"/>
      <c r="DN188" s="39">
        <f t="shared" si="1492"/>
        <v>0</v>
      </c>
      <c r="DO188" s="39"/>
      <c r="DP188" s="39">
        <f t="shared" si="1061"/>
        <v>0</v>
      </c>
      <c r="DQ188" s="39">
        <f t="shared" si="1387"/>
        <v>986</v>
      </c>
      <c r="DR188" s="39">
        <f t="shared" si="1388"/>
        <v>38943978.7905</v>
      </c>
    </row>
    <row r="189" spans="1:122" ht="38.25" customHeight="1" x14ac:dyDescent="0.25">
      <c r="A189" s="46"/>
      <c r="B189" s="47">
        <v>158</v>
      </c>
      <c r="C189" s="33" t="s">
        <v>320</v>
      </c>
      <c r="D189" s="34">
        <f t="shared" si="1065"/>
        <v>19063</v>
      </c>
      <c r="E189" s="35">
        <v>18530</v>
      </c>
      <c r="F189" s="35">
        <v>18715</v>
      </c>
      <c r="G189" s="48">
        <v>1.96</v>
      </c>
      <c r="H189" s="37">
        <v>1</v>
      </c>
      <c r="I189" s="66">
        <v>1</v>
      </c>
      <c r="J189" s="66"/>
      <c r="K189" s="34">
        <v>1.4</v>
      </c>
      <c r="L189" s="34">
        <v>1.68</v>
      </c>
      <c r="M189" s="34">
        <v>2.23</v>
      </c>
      <c r="N189" s="34">
        <v>2.57</v>
      </c>
      <c r="O189" s="39">
        <v>28</v>
      </c>
      <c r="P189" s="39">
        <f t="shared" si="1441"/>
        <v>1533820.5857333334</v>
      </c>
      <c r="Q189" s="39">
        <v>0</v>
      </c>
      <c r="R189" s="39">
        <f t="shared" si="1442"/>
        <v>0</v>
      </c>
      <c r="S189" s="39"/>
      <c r="T189" s="39">
        <f t="shared" si="1443"/>
        <v>0</v>
      </c>
      <c r="U189" s="39"/>
      <c r="V189" s="39">
        <f t="shared" si="1444"/>
        <v>0</v>
      </c>
      <c r="W189" s="39"/>
      <c r="X189" s="39">
        <f t="shared" si="1445"/>
        <v>0</v>
      </c>
      <c r="Y189" s="39">
        <v>0</v>
      </c>
      <c r="Z189" s="39">
        <f t="shared" si="1446"/>
        <v>0</v>
      </c>
      <c r="AA189" s="39"/>
      <c r="AB189" s="39">
        <f t="shared" si="1447"/>
        <v>0</v>
      </c>
      <c r="AC189" s="39">
        <v>0</v>
      </c>
      <c r="AD189" s="39">
        <f t="shared" si="1448"/>
        <v>0</v>
      </c>
      <c r="AE189" s="39">
        <v>0</v>
      </c>
      <c r="AF189" s="39">
        <f t="shared" si="1449"/>
        <v>0</v>
      </c>
      <c r="AG189" s="39">
        <v>0</v>
      </c>
      <c r="AH189" s="39">
        <f t="shared" si="1450"/>
        <v>0</v>
      </c>
      <c r="AI189" s="39"/>
      <c r="AJ189" s="39">
        <f t="shared" si="1451"/>
        <v>0</v>
      </c>
      <c r="AK189" s="39"/>
      <c r="AL189" s="39">
        <f t="shared" si="1452"/>
        <v>0</v>
      </c>
      <c r="AM189" s="56">
        <v>10</v>
      </c>
      <c r="AN189" s="39">
        <f t="shared" si="1453"/>
        <v>544523.76183333341</v>
      </c>
      <c r="AO189" s="43">
        <v>0</v>
      </c>
      <c r="AP189" s="39">
        <f t="shared" si="1454"/>
        <v>0</v>
      </c>
      <c r="AQ189" s="39"/>
      <c r="AR189" s="39">
        <f t="shared" si="1455"/>
        <v>0</v>
      </c>
      <c r="AS189" s="39"/>
      <c r="AT189" s="39">
        <f t="shared" si="1456"/>
        <v>0</v>
      </c>
      <c r="AU189" s="39"/>
      <c r="AV189" s="39">
        <f t="shared" si="1457"/>
        <v>0</v>
      </c>
      <c r="AW189" s="39"/>
      <c r="AX189" s="39">
        <f t="shared" si="1458"/>
        <v>0</v>
      </c>
      <c r="AY189" s="39"/>
      <c r="AZ189" s="39">
        <f t="shared" si="1459"/>
        <v>0</v>
      </c>
      <c r="BA189" s="39"/>
      <c r="BB189" s="39">
        <f t="shared" si="1460"/>
        <v>0</v>
      </c>
      <c r="BC189" s="39"/>
      <c r="BD189" s="39">
        <f t="shared" si="1461"/>
        <v>0</v>
      </c>
      <c r="BE189" s="39"/>
      <c r="BF189" s="39">
        <f t="shared" si="1462"/>
        <v>0</v>
      </c>
      <c r="BG189" s="39"/>
      <c r="BH189" s="39">
        <f t="shared" si="1463"/>
        <v>0</v>
      </c>
      <c r="BI189" s="39"/>
      <c r="BJ189" s="39">
        <f t="shared" si="1464"/>
        <v>0</v>
      </c>
      <c r="BK189" s="39">
        <v>0</v>
      </c>
      <c r="BL189" s="39">
        <f t="shared" si="1465"/>
        <v>0</v>
      </c>
      <c r="BM189" s="39"/>
      <c r="BN189" s="39">
        <f t="shared" si="1466"/>
        <v>0</v>
      </c>
      <c r="BO189" s="49">
        <v>40</v>
      </c>
      <c r="BP189" s="39">
        <f t="shared" si="1467"/>
        <v>2253129.1328000003</v>
      </c>
      <c r="BQ189" s="39"/>
      <c r="BR189" s="39">
        <f t="shared" si="1468"/>
        <v>0</v>
      </c>
      <c r="BS189" s="39"/>
      <c r="BT189" s="39">
        <f t="shared" si="1469"/>
        <v>0</v>
      </c>
      <c r="BU189" s="39"/>
      <c r="BV189" s="39">
        <f t="shared" si="1470"/>
        <v>0</v>
      </c>
      <c r="BW189" s="39"/>
      <c r="BX189" s="39">
        <f t="shared" si="1471"/>
        <v>0</v>
      </c>
      <c r="BY189" s="39"/>
      <c r="BZ189" s="39">
        <f t="shared" si="1472"/>
        <v>0</v>
      </c>
      <c r="CA189" s="39"/>
      <c r="CB189" s="39">
        <f t="shared" si="1473"/>
        <v>0</v>
      </c>
      <c r="CC189" s="39"/>
      <c r="CD189" s="39">
        <f t="shared" si="1474"/>
        <v>0</v>
      </c>
      <c r="CE189" s="39"/>
      <c r="CF189" s="39">
        <f t="shared" si="1475"/>
        <v>0</v>
      </c>
      <c r="CG189" s="39"/>
      <c r="CH189" s="39">
        <f t="shared" si="1476"/>
        <v>0</v>
      </c>
      <c r="CI189" s="39"/>
      <c r="CJ189" s="39">
        <f t="shared" si="1477"/>
        <v>0</v>
      </c>
      <c r="CK189" s="39"/>
      <c r="CL189" s="39">
        <f t="shared" si="1478"/>
        <v>0</v>
      </c>
      <c r="CM189" s="39"/>
      <c r="CN189" s="39">
        <f t="shared" si="1479"/>
        <v>0</v>
      </c>
      <c r="CO189" s="39"/>
      <c r="CP189" s="39">
        <f t="shared" si="1480"/>
        <v>0</v>
      </c>
      <c r="CQ189" s="44"/>
      <c r="CR189" s="39">
        <f t="shared" si="1481"/>
        <v>0</v>
      </c>
      <c r="CS189" s="39"/>
      <c r="CT189" s="39">
        <f t="shared" si="1482"/>
        <v>0</v>
      </c>
      <c r="CU189" s="39"/>
      <c r="CV189" s="39">
        <f t="shared" si="1483"/>
        <v>0</v>
      </c>
      <c r="CW189" s="39"/>
      <c r="CX189" s="39">
        <f t="shared" si="1484"/>
        <v>0</v>
      </c>
      <c r="CY189" s="39"/>
      <c r="CZ189" s="39">
        <f t="shared" si="1485"/>
        <v>0</v>
      </c>
      <c r="DA189" s="39"/>
      <c r="DB189" s="39">
        <f t="shared" si="1486"/>
        <v>0</v>
      </c>
      <c r="DC189" s="39"/>
      <c r="DD189" s="39">
        <f t="shared" si="1487"/>
        <v>0</v>
      </c>
      <c r="DE189" s="39"/>
      <c r="DF189" s="39">
        <f t="shared" si="1488"/>
        <v>0</v>
      </c>
      <c r="DG189" s="39"/>
      <c r="DH189" s="39">
        <f t="shared" si="1489"/>
        <v>0</v>
      </c>
      <c r="DI189" s="39"/>
      <c r="DJ189" s="39">
        <f t="shared" si="1490"/>
        <v>0</v>
      </c>
      <c r="DK189" s="39"/>
      <c r="DL189" s="39">
        <f t="shared" si="1491"/>
        <v>0</v>
      </c>
      <c r="DM189" s="39"/>
      <c r="DN189" s="39">
        <f t="shared" si="1492"/>
        <v>0</v>
      </c>
      <c r="DO189" s="39"/>
      <c r="DP189" s="39">
        <f t="shared" si="1061"/>
        <v>0</v>
      </c>
      <c r="DQ189" s="39">
        <f t="shared" si="1387"/>
        <v>78</v>
      </c>
      <c r="DR189" s="39">
        <f t="shared" si="1388"/>
        <v>4331473.4803666668</v>
      </c>
    </row>
    <row r="190" spans="1:122" ht="18.75" customHeight="1" x14ac:dyDescent="0.25">
      <c r="A190" s="46"/>
      <c r="B190" s="47">
        <v>159</v>
      </c>
      <c r="C190" s="33" t="s">
        <v>321</v>
      </c>
      <c r="D190" s="34">
        <f t="shared" si="1065"/>
        <v>19063</v>
      </c>
      <c r="E190" s="35">
        <v>18530</v>
      </c>
      <c r="F190" s="35">
        <v>18715</v>
      </c>
      <c r="G190" s="48">
        <v>25</v>
      </c>
      <c r="H190" s="37">
        <v>1</v>
      </c>
      <c r="I190" s="83">
        <v>1.0289999999999999</v>
      </c>
      <c r="J190" s="83"/>
      <c r="K190" s="34">
        <v>1.4</v>
      </c>
      <c r="L190" s="34">
        <v>1.68</v>
      </c>
      <c r="M190" s="34">
        <v>2.23</v>
      </c>
      <c r="N190" s="34">
        <v>2.57</v>
      </c>
      <c r="O190" s="39">
        <v>0</v>
      </c>
      <c r="P190" s="39">
        <f>(O190/12*5*$D190*$G190*$H190*$K190)+(O190/12*4*$E190*$G190*$I190*$K190)+(O190/12*3*$F190*$G190*$I190*$K190)</f>
        <v>0</v>
      </c>
      <c r="Q190" s="39">
        <v>0</v>
      </c>
      <c r="R190" s="39">
        <f>(Q190/12*5*$D190*$G190*$H190*$K190)+(Q190/12*4*$E190*$G190*$I190*$K190)+(Q190/12*3*$F190*$G190*$I190*$K190)</f>
        <v>0</v>
      </c>
      <c r="S190" s="39"/>
      <c r="T190" s="39">
        <f>(S190/12*5*$D190*$G190*$H190*$K190)+(S190/12*4*$E190*$G190*$I190*$K190)+(S190/12*3*$F190*$G190*$I190*$K190)</f>
        <v>0</v>
      </c>
      <c r="U190" s="39"/>
      <c r="V190" s="39">
        <f>(U190/12*5*$D190*$G190*$H190*$K190)+(U190/12*4*$E190*$G190*$I190*$K190)+(U190/12*3*$F190*$G190*$I190*$K190)</f>
        <v>0</v>
      </c>
      <c r="W190" s="39"/>
      <c r="X190" s="39">
        <f>(W190/12*5*$D190*$G190*$H190*$K190)+(W190/12*4*$E190*$G190*$I190*$K190)+(W190/12*3*$F190*$G190*$I190*$K190)</f>
        <v>0</v>
      </c>
      <c r="Y190" s="39">
        <v>0</v>
      </c>
      <c r="Z190" s="39">
        <f>(Y190/12*5*$D190*$G190*$H190*$K190)+(Y190/12*4*$E190*$G190*$I190*$K190)+(Y190/12*3*$F190*$G190*$I190*$K190)</f>
        <v>0</v>
      </c>
      <c r="AA190" s="39"/>
      <c r="AB190" s="39">
        <f>(AA190/12*5*$D190*$G190*$H190*$K190)+(AA190/12*4*$E190*$G190*$I190*$K190)+(AA190/12*3*$F190*$G190*$I190*$K190)</f>
        <v>0</v>
      </c>
      <c r="AC190" s="39">
        <v>22</v>
      </c>
      <c r="AD190" s="39">
        <f>(AC190/12*5*$D190*$G190*$H190*$K190)+(AC190/12*4*$E190*$G190*$I190*$K190)+(AC190/12*3*$F190*$G190*$I190*$K190)</f>
        <v>14717118.12083333</v>
      </c>
      <c r="AE190" s="39">
        <v>0</v>
      </c>
      <c r="AF190" s="39">
        <f>(AE190/12*5*$D190*$G190*$H190*$K190)+(AE190/12*4*$E190*$G190*$I190*$K190)+(AE190/12*3*$F190*$G190*$I190*$K190)</f>
        <v>0</v>
      </c>
      <c r="AG190" s="39">
        <v>0</v>
      </c>
      <c r="AH190" s="39">
        <f>(AG190/12*5*$D190*$G190*$H190*$K190)+(AG190/12*4*$E190*$G190*$I190*$K190)+(AG190/12*3*$F190*$G190*$I190*$K190)</f>
        <v>0</v>
      </c>
      <c r="AI190" s="39"/>
      <c r="AJ190" s="39">
        <f>(AI190/12*5*$D190*$G190*$H190*$K190)+(AI190/12*4*$E190*$G190*$I190*$K190)+(AI190/12*3*$F190*$G190*$I190*$K190)</f>
        <v>0</v>
      </c>
      <c r="AK190" s="39"/>
      <c r="AL190" s="39">
        <f>(AK190/12*5*$D190*$G190*$H190*$K190)+(AK190/12*4*$E190*$G190*$I190*$K190)+(AK190/12*3*$F190*$G190*$I190*$K190)</f>
        <v>0</v>
      </c>
      <c r="AM190" s="56">
        <v>0</v>
      </c>
      <c r="AN190" s="39">
        <f>(AM190/12*5*$D190*$G190*$H190*$K190)+(AM190/12*4*$E190*$G190*$I190*$K190)+(AM190/12*3*$F190*$G190*$I190*$K190)</f>
        <v>0</v>
      </c>
      <c r="AO190" s="43">
        <v>0</v>
      </c>
      <c r="AP190" s="39">
        <f>(AO190/12*5*$D190*$G190*$H190*$L190)+(AO190/12*4*$E190*$G190*$I190*$L190)+(AO190/12*3*$F190*$G190*$I190*$L190)</f>
        <v>0</v>
      </c>
      <c r="AQ190" s="39"/>
      <c r="AR190" s="39">
        <f>(AQ190/12*5*$D190*$G190*$H190*$L190)+(AQ190/12*4*$E190*$G190*$I190*$L190)+(AQ190/12*3*$F190*$G190*$I190*$L190)</f>
        <v>0</v>
      </c>
      <c r="AS190" s="39"/>
      <c r="AT190" s="39">
        <f>(AS190/12*5*$D190*$G190*$H190*$L190)+(AS190/12*4*$E190*$G190*$I190*$L190)+(AS190/12*3*$F190*$G190*$I190*$L190)</f>
        <v>0</v>
      </c>
      <c r="AU190" s="39"/>
      <c r="AV190" s="39">
        <f>(AU190/12*5*$D190*$G190*$H190*$L190)+(AU190/12*4*$E190*$G190*$I190*$L190)+(AU190/12*3*$F190*$G190*$I190*$L190)</f>
        <v>0</v>
      </c>
      <c r="AW190" s="39"/>
      <c r="AX190" s="39">
        <f>(AW190/12*5*$D190*$G190*$H190*$K190)+(AW190/12*4*$E190*$G190*$I190*$K190)+(AW190/12*3*$F190*$G190*$I190*$K190)</f>
        <v>0</v>
      </c>
      <c r="AY190" s="39"/>
      <c r="AZ190" s="39">
        <f>(AY190/12*5*$D190*$G190*$H190*$K190)+(AY190/12*4*$E190*$G190*$I190*$K190)+(AY190/12*3*$F190*$G190*$I190*$K190)</f>
        <v>0</v>
      </c>
      <c r="BA190" s="39"/>
      <c r="BB190" s="39">
        <f>(BA190/12*5*$D190*$G190*$H190*$L190)+(BA190/12*4*$E190*$G190*$I190*$L190)+(BA190/12*3*$F190*$G190*$I190*$L190)</f>
        <v>0</v>
      </c>
      <c r="BC190" s="39"/>
      <c r="BD190" s="39">
        <f>(BC190/12*5*$D190*$G190*$H190*$K190)+(BC190/12*4*$E190*$G190*$I190*$K190)+(BC190/12*3*$F190*$G190*$I190*$K190)</f>
        <v>0</v>
      </c>
      <c r="BE190" s="39"/>
      <c r="BF190" s="39">
        <f>(BE190/12*5*$D190*$G190*$H190*$K190)+(BE190/12*4*$E190*$G190*$I190*$K190)+(BE190/12*3*$F190*$G190*$I190*$K190)</f>
        <v>0</v>
      </c>
      <c r="BG190" s="39"/>
      <c r="BH190" s="39">
        <f>(BG190/12*5*$D190*$G190*$H190*$K190)+(BG190/12*4*$E190*$G190*$I190*$K190)+(BG190/12*3*$F190*$G190*$I190*$K190)</f>
        <v>0</v>
      </c>
      <c r="BI190" s="39"/>
      <c r="BJ190" s="39">
        <f>(BI190/12*5*$D190*$G190*$H190*$L190)+(BI190/12*4*$E190*$G190*$I190*$L190)+(BI190/12*3*$F190*$G190*$I190*$L190)</f>
        <v>0</v>
      </c>
      <c r="BK190" s="39">
        <v>0</v>
      </c>
      <c r="BL190" s="39">
        <f>(BK190/12*5*$D190*$G190*$H190*$K190)+(BK190/12*4*$E190*$G190*$I190*$K190)+(BK190/12*3*$F190*$G190*$I190*$K190)</f>
        <v>0</v>
      </c>
      <c r="BM190" s="39"/>
      <c r="BN190" s="39">
        <f>(BM190/12*5*$D190*$G190*$H190*$K190)+(BM190/12*4*$E190*$G190*$I190*$K190)+(BM190/12*3*$F190*$G190*$I190*$K190)</f>
        <v>0</v>
      </c>
      <c r="BO190" s="49"/>
      <c r="BP190" s="39">
        <f>(BO190/12*5*$D190*$G190*$H190*$L190)+(BO190/12*4*$E190*$G190*$I190*$L190)+(BO190/12*3*$F190*$G190*$I190*$L190)</f>
        <v>0</v>
      </c>
      <c r="BQ190" s="39"/>
      <c r="BR190" s="39">
        <f>(BQ190/12*5*$D190*$G190*$H190*$L190)+(BQ190/12*4*$E190*$G190*$I190*$L190)+(BQ190/12*3*$F190*$G190*$I190*$L190)</f>
        <v>0</v>
      </c>
      <c r="BS190" s="39"/>
      <c r="BT190" s="39">
        <f>(BS190/12*5*$D190*$G190*$H190*$K190)+(BS190/12*4*$E190*$G190*$I190*$K190)+(BS190/12*3*$F190*$G190*$I190*$K190)</f>
        <v>0</v>
      </c>
      <c r="BU190" s="39"/>
      <c r="BV190" s="39">
        <f>(BU190/12*5*$D190*$G190*$H190*$K190)+(BU190/12*4*$E190*$G190*$I190*$K190)+(BU190/12*3*$F190*$G190*$I190*$K190)</f>
        <v>0</v>
      </c>
      <c r="BW190" s="39"/>
      <c r="BX190" s="39">
        <f>(BW190/12*5*$D190*$G190*$H190*$L190)+(BW190/12*4*$E190*$G190*$I190*$L190)+(BW190/12*3*$F190*$G190*$I190*$L190)</f>
        <v>0</v>
      </c>
      <c r="BY190" s="39"/>
      <c r="BZ190" s="39">
        <f>(BY190/12*5*$D190*$G190*$H190*$L190)+(BY190/12*4*$E190*$G190*$I190*$L190)+(BY190/12*3*$F190*$G190*$I190*$L190)</f>
        <v>0</v>
      </c>
      <c r="CA190" s="39"/>
      <c r="CB190" s="39">
        <f>(CA190/12*5*$D190*$G190*$H190*$K190)+(CA190/12*4*$E190*$G190*$I190*$K190)+(CA190/12*3*$F190*$G190*$I190*$K190)</f>
        <v>0</v>
      </c>
      <c r="CC190" s="39"/>
      <c r="CD190" s="39">
        <f>(CC190/12*5*$D190*$G190*$H190*$L190)+(CC190/12*4*$E190*$G190*$I190*$L190)+(CC190/12*3*$F190*$G190*$I190*$L190)</f>
        <v>0</v>
      </c>
      <c r="CE190" s="39"/>
      <c r="CF190" s="39">
        <f>(CE190/12*5*$D190*$G190*$H190*$K190)+(CE190/12*4*$E190*$G190*$I190*$K190)+(CE190/12*3*$F190*$G190*$I190*$K190)</f>
        <v>0</v>
      </c>
      <c r="CG190" s="39"/>
      <c r="CH190" s="39">
        <f>(CG190/12*5*$D190*$G190*$H190*$K190)+(CG190/12*4*$E190*$G190*$I190*$K190)+(CG190/12*3*$F190*$G190*$I190*$K190)</f>
        <v>0</v>
      </c>
      <c r="CI190" s="39"/>
      <c r="CJ190" s="39">
        <f>(CI190/12*5*$D190*$G190*$H190*$K190)+(CI190/12*4*$E190*$G190*$I190*$K190)+(CI190/12*3*$F190*$G190*$I190*$K190)</f>
        <v>0</v>
      </c>
      <c r="CK190" s="39"/>
      <c r="CL190" s="39">
        <f>(CK190/12*5*$D190*$G190*$H190*$K190)+(CK190/12*4*$E190*$G190*$I190*$K190)+(CK190/12*3*$F190*$G190*$I190*$K190)</f>
        <v>0</v>
      </c>
      <c r="CM190" s="39"/>
      <c r="CN190" s="39">
        <f>(CM190/12*5*$D190*$G190*$H190*$L190)+(CM190/12*4*$E190*$G190*$I190*$L190)+(CM190/12*3*$F190*$G190*$I190*$L190)</f>
        <v>0</v>
      </c>
      <c r="CO190" s="39"/>
      <c r="CP190" s="39">
        <f>(CO190/12*5*$D190*$G190*$H190*$L190)+(CO190/12*4*$E190*$G190*$I190*$L190)+(CO190/12*3*$F190*$G190*$I190*$L190)</f>
        <v>0</v>
      </c>
      <c r="CQ190" s="44"/>
      <c r="CR190" s="39">
        <f>(CQ190/12*5*$D190*$G190*$H190*$K190)+(CQ190/12*4*$E190*$G190*$I190*$K190)+(CQ190/12*3*$F190*$G190*$I190*$K190)</f>
        <v>0</v>
      </c>
      <c r="CS190" s="39"/>
      <c r="CT190" s="39">
        <f>(CS190/12*5*$D190*$G190*$H190*$L190)+(CS190/12*4*$E190*$G190*$I190*$L190)+(CS190/12*3*$F190*$G190*$I190*$L190)</f>
        <v>0</v>
      </c>
      <c r="CU190" s="39"/>
      <c r="CV190" s="39">
        <f>(CU190/12*5*$D190*$G190*$H190*$L190)+(CU190/12*4*$E190*$G190*$I190*$L190)+(CU190/12*3*$F190*$G190*$I190*$L190)</f>
        <v>0</v>
      </c>
      <c r="CW190" s="39"/>
      <c r="CX190" s="39">
        <f>(CW190/12*5*$D190*$G190*$H190*$L190)+(CW190/12*4*$E190*$G190*$I190*$L190)+(CW190/12*3*$F190*$G190*$I190*$L190)</f>
        <v>0</v>
      </c>
      <c r="CY190" s="39"/>
      <c r="CZ190" s="39">
        <f>(CY190/12*5*$D190*$G190*$H190*$L190)+(CY190/12*4*$E190*$G190*$I190*$L190)+(CY190/12*3*$F190*$G190*$I190*$L190)</f>
        <v>0</v>
      </c>
      <c r="DA190" s="39"/>
      <c r="DB190" s="39">
        <f>(DA190/12*5*$D190*$G190*$H190*$L190)+(DA190/12*4*$E190*$G190*$I190*$L190)+(DA190/12*3*$F190*$G190*$I190*$L190)</f>
        <v>0</v>
      </c>
      <c r="DC190" s="39"/>
      <c r="DD190" s="39">
        <f>(DC190/12*5*$D190*$G190*$H190*$K190)+(DC190/12*4*$E190*$G190*$I190*$K190)+(DC190/12*3*$F190*$G190*$I190*$K190)</f>
        <v>0</v>
      </c>
      <c r="DE190" s="39"/>
      <c r="DF190" s="39">
        <f>(DE190/12*5*$D190*$G190*$H190*$K190)+(DE190/12*4*$E190*$G190*$I190*$K190)+(DE190/12*3*$F190*$G190*$I190*$K190)</f>
        <v>0</v>
      </c>
      <c r="DG190" s="39"/>
      <c r="DH190" s="39">
        <f>(DG190/12*5*$D190*$G190*$H190*$L190)+(DG190/12*4*$E190*$G190*$I190*$L190)+(DG190/12*3*$F190*$G190*$I190*$L190)</f>
        <v>0</v>
      </c>
      <c r="DI190" s="39"/>
      <c r="DJ190" s="39">
        <f>(DI190/12*5*$D190*$G190*$H190*$L190)+(DI190/12*4*$E190*$G190*$I190*$L190)+(DI190/12*3*$F190*$G190*$I190*$L190)</f>
        <v>0</v>
      </c>
      <c r="DK190" s="39"/>
      <c r="DL190" s="39">
        <f>(DK190/12*5*$D190*$G190*$H190*$M190)+(DK190/12*4*$E190*$G190*$I190*$M190)+(DK190/12*3*$F190*$G190*$I190*$M190)</f>
        <v>0</v>
      </c>
      <c r="DM190" s="39"/>
      <c r="DN190" s="39">
        <f>(DM190/12*5*$D190*$G190*$H190*$N190)+(DM190/12*4*$E190*$G190*$I190*$N190)+(DM190/12*3*$F190*$G190*$I190*$N190)</f>
        <v>0</v>
      </c>
      <c r="DO190" s="39"/>
      <c r="DP190" s="39">
        <f>(DO190*$D190*$G190*$H190*$L190)</f>
        <v>0</v>
      </c>
      <c r="DQ190" s="39">
        <f t="shared" si="1387"/>
        <v>22</v>
      </c>
      <c r="DR190" s="39">
        <f t="shared" si="1388"/>
        <v>14717118.12083333</v>
      </c>
    </row>
    <row r="191" spans="1:122" ht="15.75" customHeight="1" x14ac:dyDescent="0.25">
      <c r="A191" s="86">
        <v>21</v>
      </c>
      <c r="B191" s="100"/>
      <c r="C191" s="88" t="s">
        <v>322</v>
      </c>
      <c r="D191" s="95">
        <f t="shared" si="1065"/>
        <v>19063</v>
      </c>
      <c r="E191" s="96">
        <v>18530</v>
      </c>
      <c r="F191" s="96">
        <v>18715</v>
      </c>
      <c r="G191" s="101">
        <v>0.92</v>
      </c>
      <c r="H191" s="97">
        <v>1</v>
      </c>
      <c r="I191" s="98">
        <v>1</v>
      </c>
      <c r="J191" s="98"/>
      <c r="K191" s="95">
        <v>1.4</v>
      </c>
      <c r="L191" s="95">
        <v>1.68</v>
      </c>
      <c r="M191" s="95">
        <v>2.23</v>
      </c>
      <c r="N191" s="95">
        <v>2.57</v>
      </c>
      <c r="O191" s="45">
        <f t="shared" ref="O191" si="1493">SUM(O192:O199)</f>
        <v>0</v>
      </c>
      <c r="P191" s="45">
        <f t="shared" ref="P191:CA191" si="1494">SUM(P192:P199)</f>
        <v>0</v>
      </c>
      <c r="Q191" s="45">
        <f t="shared" si="1494"/>
        <v>2</v>
      </c>
      <c r="R191" s="45">
        <f t="shared" si="1494"/>
        <v>28507.598349999997</v>
      </c>
      <c r="S191" s="94">
        <f>SUM(S192:S199)</f>
        <v>6233</v>
      </c>
      <c r="T191" s="94">
        <f t="shared" ref="T191" si="1495">SUM(T192:T199)</f>
        <v>223973656.69635832</v>
      </c>
      <c r="U191" s="45">
        <f t="shared" si="1494"/>
        <v>0</v>
      </c>
      <c r="V191" s="45">
        <f t="shared" si="1494"/>
        <v>0</v>
      </c>
      <c r="W191" s="45">
        <f t="shared" si="1494"/>
        <v>0</v>
      </c>
      <c r="X191" s="45">
        <f t="shared" si="1494"/>
        <v>0</v>
      </c>
      <c r="Y191" s="45">
        <f t="shared" si="1494"/>
        <v>0</v>
      </c>
      <c r="Z191" s="45">
        <f t="shared" si="1494"/>
        <v>0</v>
      </c>
      <c r="AA191" s="94">
        <f t="shared" si="1494"/>
        <v>0</v>
      </c>
      <c r="AB191" s="94">
        <f t="shared" si="1494"/>
        <v>0</v>
      </c>
      <c r="AC191" s="94">
        <f t="shared" si="1494"/>
        <v>0</v>
      </c>
      <c r="AD191" s="94">
        <f t="shared" si="1494"/>
        <v>0</v>
      </c>
      <c r="AE191" s="94">
        <f t="shared" si="1494"/>
        <v>0</v>
      </c>
      <c r="AF191" s="94">
        <f t="shared" si="1494"/>
        <v>0</v>
      </c>
      <c r="AG191" s="45">
        <f t="shared" si="1494"/>
        <v>0</v>
      </c>
      <c r="AH191" s="45">
        <f t="shared" si="1494"/>
        <v>0</v>
      </c>
      <c r="AI191" s="45">
        <f t="shared" si="1494"/>
        <v>5</v>
      </c>
      <c r="AJ191" s="45">
        <f t="shared" si="1494"/>
        <v>60682.607125000002</v>
      </c>
      <c r="AK191" s="45">
        <f t="shared" si="1494"/>
        <v>0</v>
      </c>
      <c r="AL191" s="45">
        <f t="shared" si="1494"/>
        <v>0</v>
      </c>
      <c r="AM191" s="45">
        <f t="shared" si="1494"/>
        <v>0</v>
      </c>
      <c r="AN191" s="45">
        <f t="shared" si="1494"/>
        <v>0</v>
      </c>
      <c r="AO191" s="94">
        <f t="shared" si="1494"/>
        <v>1</v>
      </c>
      <c r="AP191" s="94">
        <f t="shared" si="1494"/>
        <v>16475.725643999998</v>
      </c>
      <c r="AQ191" s="94">
        <f t="shared" si="1494"/>
        <v>0</v>
      </c>
      <c r="AR191" s="94">
        <f t="shared" si="1494"/>
        <v>0</v>
      </c>
      <c r="AS191" s="94">
        <f t="shared" si="1494"/>
        <v>3</v>
      </c>
      <c r="AT191" s="94">
        <f t="shared" si="1494"/>
        <v>63964.581912000009</v>
      </c>
      <c r="AU191" s="94">
        <f t="shared" si="1494"/>
        <v>0</v>
      </c>
      <c r="AV191" s="94">
        <f t="shared" si="1494"/>
        <v>0</v>
      </c>
      <c r="AW191" s="94">
        <f t="shared" si="1494"/>
        <v>0</v>
      </c>
      <c r="AX191" s="94">
        <f t="shared" si="1494"/>
        <v>0</v>
      </c>
      <c r="AY191" s="94">
        <f t="shared" si="1494"/>
        <v>0</v>
      </c>
      <c r="AZ191" s="94">
        <f t="shared" si="1494"/>
        <v>0</v>
      </c>
      <c r="BA191" s="94">
        <f t="shared" si="1494"/>
        <v>0</v>
      </c>
      <c r="BB191" s="94">
        <f t="shared" si="1494"/>
        <v>0</v>
      </c>
      <c r="BC191" s="94">
        <f t="shared" si="1494"/>
        <v>0</v>
      </c>
      <c r="BD191" s="94">
        <f t="shared" si="1494"/>
        <v>0</v>
      </c>
      <c r="BE191" s="94">
        <f t="shared" si="1494"/>
        <v>0</v>
      </c>
      <c r="BF191" s="94">
        <f t="shared" si="1494"/>
        <v>0</v>
      </c>
      <c r="BG191" s="94">
        <f t="shared" si="1494"/>
        <v>0</v>
      </c>
      <c r="BH191" s="94">
        <f t="shared" si="1494"/>
        <v>0</v>
      </c>
      <c r="BI191" s="94">
        <f t="shared" si="1494"/>
        <v>0</v>
      </c>
      <c r="BJ191" s="94">
        <f t="shared" si="1494"/>
        <v>0</v>
      </c>
      <c r="BK191" s="94">
        <f t="shared" si="1494"/>
        <v>2568</v>
      </c>
      <c r="BL191" s="94">
        <f t="shared" si="1494"/>
        <v>42712092.880537495</v>
      </c>
      <c r="BM191" s="94">
        <f t="shared" si="1494"/>
        <v>0</v>
      </c>
      <c r="BN191" s="94">
        <f t="shared" si="1494"/>
        <v>0</v>
      </c>
      <c r="BO191" s="94">
        <f t="shared" si="1494"/>
        <v>1190</v>
      </c>
      <c r="BP191" s="94">
        <f t="shared" si="1494"/>
        <v>23464891.135699999</v>
      </c>
      <c r="BQ191" s="94">
        <f t="shared" si="1494"/>
        <v>4</v>
      </c>
      <c r="BR191" s="94">
        <f t="shared" si="1494"/>
        <v>72800.982239999983</v>
      </c>
      <c r="BS191" s="94">
        <f t="shared" si="1494"/>
        <v>0</v>
      </c>
      <c r="BT191" s="94">
        <f t="shared" si="1494"/>
        <v>0</v>
      </c>
      <c r="BU191" s="94">
        <f t="shared" si="1494"/>
        <v>0</v>
      </c>
      <c r="BV191" s="94">
        <f t="shared" si="1494"/>
        <v>0</v>
      </c>
      <c r="BW191" s="94">
        <f t="shared" si="1494"/>
        <v>0</v>
      </c>
      <c r="BX191" s="94">
        <f t="shared" si="1494"/>
        <v>0</v>
      </c>
      <c r="BY191" s="94">
        <f t="shared" si="1494"/>
        <v>0</v>
      </c>
      <c r="BZ191" s="94">
        <f t="shared" si="1494"/>
        <v>0</v>
      </c>
      <c r="CA191" s="94">
        <f t="shared" si="1494"/>
        <v>0</v>
      </c>
      <c r="CB191" s="94">
        <f t="shared" ref="CB191:DR191" si="1496">SUM(CB192:CB199)</f>
        <v>0</v>
      </c>
      <c r="CC191" s="94">
        <f t="shared" si="1496"/>
        <v>0</v>
      </c>
      <c r="CD191" s="94">
        <f t="shared" si="1496"/>
        <v>0</v>
      </c>
      <c r="CE191" s="94">
        <f t="shared" si="1496"/>
        <v>0</v>
      </c>
      <c r="CF191" s="94">
        <f t="shared" si="1496"/>
        <v>0</v>
      </c>
      <c r="CG191" s="94">
        <f t="shared" si="1496"/>
        <v>0</v>
      </c>
      <c r="CH191" s="94">
        <f t="shared" si="1496"/>
        <v>0</v>
      </c>
      <c r="CI191" s="94">
        <f t="shared" si="1496"/>
        <v>0</v>
      </c>
      <c r="CJ191" s="94">
        <f t="shared" si="1496"/>
        <v>0</v>
      </c>
      <c r="CK191" s="94">
        <f t="shared" si="1496"/>
        <v>1</v>
      </c>
      <c r="CL191" s="94">
        <f t="shared" si="1496"/>
        <v>17282.811699999998</v>
      </c>
      <c r="CM191" s="94">
        <f t="shared" si="1496"/>
        <v>0</v>
      </c>
      <c r="CN191" s="94">
        <f t="shared" si="1496"/>
        <v>0</v>
      </c>
      <c r="CO191" s="94">
        <f t="shared" si="1496"/>
        <v>5</v>
      </c>
      <c r="CP191" s="94">
        <f t="shared" si="1496"/>
        <v>93882.248145000005</v>
      </c>
      <c r="CQ191" s="99">
        <f t="shared" si="1496"/>
        <v>0</v>
      </c>
      <c r="CR191" s="94">
        <f t="shared" si="1496"/>
        <v>0</v>
      </c>
      <c r="CS191" s="94">
        <f t="shared" si="1496"/>
        <v>0</v>
      </c>
      <c r="CT191" s="94">
        <f t="shared" si="1496"/>
        <v>0</v>
      </c>
      <c r="CU191" s="94">
        <f t="shared" si="1496"/>
        <v>0</v>
      </c>
      <c r="CV191" s="94">
        <f t="shared" si="1496"/>
        <v>0</v>
      </c>
      <c r="CW191" s="94">
        <f t="shared" si="1496"/>
        <v>0</v>
      </c>
      <c r="CX191" s="94">
        <f t="shared" si="1496"/>
        <v>0</v>
      </c>
      <c r="CY191" s="94">
        <f t="shared" si="1496"/>
        <v>0</v>
      </c>
      <c r="CZ191" s="94">
        <f t="shared" si="1496"/>
        <v>0</v>
      </c>
      <c r="DA191" s="94">
        <f t="shared" si="1496"/>
        <v>0</v>
      </c>
      <c r="DB191" s="94">
        <f t="shared" si="1496"/>
        <v>0</v>
      </c>
      <c r="DC191" s="94">
        <f t="shared" si="1496"/>
        <v>2</v>
      </c>
      <c r="DD191" s="94">
        <f t="shared" si="1496"/>
        <v>30333.742599999994</v>
      </c>
      <c r="DE191" s="94">
        <f t="shared" si="1496"/>
        <v>0</v>
      </c>
      <c r="DF191" s="94">
        <f t="shared" si="1496"/>
        <v>0</v>
      </c>
      <c r="DG191" s="94">
        <f t="shared" si="1496"/>
        <v>1</v>
      </c>
      <c r="DH191" s="94">
        <f t="shared" si="1496"/>
        <v>20348.518049999999</v>
      </c>
      <c r="DI191" s="94">
        <f t="shared" si="1496"/>
        <v>40</v>
      </c>
      <c r="DJ191" s="94">
        <f t="shared" si="1496"/>
        <v>789440.95440000005</v>
      </c>
      <c r="DK191" s="94">
        <f t="shared" si="1496"/>
        <v>1</v>
      </c>
      <c r="DL191" s="94">
        <f t="shared" si="1496"/>
        <v>34954.422112499997</v>
      </c>
      <c r="DM191" s="94">
        <f t="shared" si="1496"/>
        <v>0</v>
      </c>
      <c r="DN191" s="94">
        <f t="shared" si="1496"/>
        <v>0</v>
      </c>
      <c r="DO191" s="94">
        <f t="shared" si="1496"/>
        <v>0</v>
      </c>
      <c r="DP191" s="94">
        <f t="shared" si="1496"/>
        <v>0</v>
      </c>
      <c r="DQ191" s="94">
        <f t="shared" si="1496"/>
        <v>10056</v>
      </c>
      <c r="DR191" s="94">
        <f t="shared" si="1496"/>
        <v>291379314.90487432</v>
      </c>
    </row>
    <row r="192" spans="1:122" ht="25.5" customHeight="1" x14ac:dyDescent="0.25">
      <c r="A192" s="46"/>
      <c r="B192" s="47">
        <v>160</v>
      </c>
      <c r="C192" s="33" t="s">
        <v>323</v>
      </c>
      <c r="D192" s="34">
        <f t="shared" si="1065"/>
        <v>19063</v>
      </c>
      <c r="E192" s="35">
        <v>18530</v>
      </c>
      <c r="F192" s="35">
        <v>18715</v>
      </c>
      <c r="G192" s="48">
        <v>0.49</v>
      </c>
      <c r="H192" s="37">
        <v>1</v>
      </c>
      <c r="I192" s="38">
        <v>1</v>
      </c>
      <c r="J192" s="38"/>
      <c r="K192" s="34">
        <v>1.4</v>
      </c>
      <c r="L192" s="34">
        <v>1.68</v>
      </c>
      <c r="M192" s="34">
        <v>2.23</v>
      </c>
      <c r="N192" s="34">
        <v>2.57</v>
      </c>
      <c r="O192" s="39">
        <v>0</v>
      </c>
      <c r="P192" s="39">
        <f t="shared" ref="P192:P193" si="1497">(O192/12*5*$D192*$G192*$H192*$K192*P$9)+(O192/12*4*$E192*$G192*$I192*$K192*P$10)+(O192/12*3*$F192*$G192*$I192*$K192*P$10)</f>
        <v>0</v>
      </c>
      <c r="Q192" s="39">
        <v>0</v>
      </c>
      <c r="R192" s="39">
        <f t="shared" ref="R192:R193" si="1498">(Q192/12*5*$D192*$G192*$H192*$K192*R$9)+(Q192/12*4*$E192*$G192*$I192*$K192*R$10)+(Q192/12*3*$F192*$G192*$I192*$K192*R$10)</f>
        <v>0</v>
      </c>
      <c r="S192" s="39">
        <v>283</v>
      </c>
      <c r="T192" s="39">
        <f t="shared" ref="T192:T193" si="1499">(S192/12*5*$D192*$G192*$H192*$K192*T$9)+(S192/12*4*$E192*$G192*$I192*$K192*T$10)+(S192/12*3*$F192*$G192*$I192*$K192*T$10)</f>
        <v>4507870.6085583325</v>
      </c>
      <c r="U192" s="39"/>
      <c r="V192" s="39">
        <f t="shared" ref="V192:V193" si="1500">(U192/12*5*$D192*$G192*$H192*$K192*V$9)+(U192/12*4*$E192*$G192*$I192*$K192*V$10)+(U192/12*3*$F192*$G192*$I192*$K192*V$10)</f>
        <v>0</v>
      </c>
      <c r="W192" s="39">
        <v>0</v>
      </c>
      <c r="X192" s="39">
        <f t="shared" ref="X192:X193" si="1501">(W192/12*5*$D192*$G192*$H192*$K192*X$9)+(W192/12*4*$E192*$G192*$I192*$K192*X$10)+(W192/12*3*$F192*$G192*$I192*$K192*X$10)</f>
        <v>0</v>
      </c>
      <c r="Y192" s="39">
        <v>0</v>
      </c>
      <c r="Z192" s="39">
        <f t="shared" ref="Z192:Z193" si="1502">(Y192/12*5*$D192*$G192*$H192*$K192*Z$9)+(Y192/12*4*$E192*$G192*$I192*$K192*Z$10)+(Y192/12*3*$F192*$G192*$I192*$K192*Z$10)</f>
        <v>0</v>
      </c>
      <c r="AA192" s="39">
        <v>0</v>
      </c>
      <c r="AB192" s="39">
        <f t="shared" ref="AB192:AB193" si="1503">(AA192/12*5*$D192*$G192*$H192*$K192*AB$9)+(AA192/12*4*$E192*$G192*$I192*$K192*AB$10)+(AA192/12*3*$F192*$G192*$I192*$K192*AB$10)</f>
        <v>0</v>
      </c>
      <c r="AC192" s="39">
        <v>0</v>
      </c>
      <c r="AD192" s="39">
        <f t="shared" ref="AD192:AD193" si="1504">(AC192/12*5*$D192*$G192*$H192*$K192*AD$9)+(AC192/12*4*$E192*$G192*$I192*$K192*AD$10)+(AC192/12*3*$F192*$G192*$I192*$K192*AD$10)</f>
        <v>0</v>
      </c>
      <c r="AE192" s="39">
        <v>0</v>
      </c>
      <c r="AF192" s="39">
        <f t="shared" ref="AF192:AF193" si="1505">(AE192/12*5*$D192*$G192*$H192*$K192*AF$9)+(AE192/12*4*$E192*$G192*$I192*$K192*AF$10)+(AE192/12*3*$F192*$G192*$I192*$K192*AF$10)</f>
        <v>0</v>
      </c>
      <c r="AG192" s="39">
        <v>0</v>
      </c>
      <c r="AH192" s="39">
        <f t="shared" ref="AH192:AH193" si="1506">(AG192/12*5*$D192*$G192*$H192*$K192*AH$9)+(AG192/12*4*$E192*$G192*$I192*$K192*AH$10)+(AG192/12*3*$F192*$G192*$I192*$K192*AH$10)</f>
        <v>0</v>
      </c>
      <c r="AI192" s="39"/>
      <c r="AJ192" s="39">
        <f t="shared" ref="AJ192:AJ193" si="1507">(AI192/12*5*$D192*$G192*$H192*$K192*AJ$9)+(AI192/12*4*$E192*$G192*$I192*$K192*AJ$10)+(AI192/12*3*$F192*$G192*$I192*$K192*AJ$10)</f>
        <v>0</v>
      </c>
      <c r="AK192" s="39"/>
      <c r="AL192" s="39">
        <f t="shared" ref="AL192:AL193" si="1508">(AK192/12*5*$D192*$G192*$H192*$K192*AL$9)+(AK192/12*4*$E192*$G192*$I192*$K192*AL$10)+(AK192/12*3*$F192*$G192*$I192*$K192*AL$10)</f>
        <v>0</v>
      </c>
      <c r="AM192" s="56">
        <v>0</v>
      </c>
      <c r="AN192" s="39">
        <f t="shared" ref="AN192:AN193" si="1509">(AM192/12*5*$D192*$G192*$H192*$K192*AN$9)+(AM192/12*4*$E192*$G192*$I192*$K192*AN$10)+(AM192/12*3*$F192*$G192*$I192*$K192*AN$10)</f>
        <v>0</v>
      </c>
      <c r="AO192" s="43">
        <v>0</v>
      </c>
      <c r="AP192" s="39">
        <f t="shared" ref="AP192:AP193" si="1510">(AO192/12*5*$D192*$G192*$H192*$L192*AP$9)+(AO192/12*4*$E192*$G192*$I192*$L192*AP$10)+(AO192/12*3*$F192*$G192*$I192*$L192*AP$10)</f>
        <v>0</v>
      </c>
      <c r="AQ192" s="39">
        <v>0</v>
      </c>
      <c r="AR192" s="39">
        <f t="shared" ref="AR192:AR193" si="1511">(AQ192/12*5*$D192*$G192*$H192*$L192*AR$9)+(AQ192/12*4*$E192*$G192*$I192*$L192*AR$10)+(AQ192/12*3*$F192*$G192*$I192*$L192*AR$10)</f>
        <v>0</v>
      </c>
      <c r="AS192" s="39">
        <v>0</v>
      </c>
      <c r="AT192" s="39">
        <f t="shared" ref="AT192:AT193" si="1512">(AS192/12*5*$D192*$G192*$H192*$L192*AT$9)+(AS192/12*4*$E192*$G192*$I192*$L192*AT$10)+(AS192/12*3*$F192*$G192*$I192*$L192*AT$11)</f>
        <v>0</v>
      </c>
      <c r="AU192" s="39">
        <v>0</v>
      </c>
      <c r="AV192" s="39">
        <f t="shared" ref="AV192:AV193" si="1513">(AU192/12*5*$D192*$G192*$H192*$L192*AV$9)+(AU192/12*4*$E192*$G192*$I192*$L192*AV$10)+(AU192/12*3*$F192*$G192*$I192*$L192*AV$10)</f>
        <v>0</v>
      </c>
      <c r="AW192" s="39"/>
      <c r="AX192" s="39">
        <f t="shared" ref="AX192:AX193" si="1514">(AW192/12*5*$D192*$G192*$H192*$K192*AX$9)+(AW192/12*4*$E192*$G192*$I192*$K192*AX$10)+(AW192/12*3*$F192*$G192*$I192*$K192*AX$10)</f>
        <v>0</v>
      </c>
      <c r="AY192" s="39"/>
      <c r="AZ192" s="39">
        <f t="shared" ref="AZ192:AZ193" si="1515">(AY192/12*5*$D192*$G192*$H192*$K192*AZ$9)+(AY192/12*4*$E192*$G192*$I192*$K192*AZ$10)+(AY192/12*3*$F192*$G192*$I192*$K192*AZ$10)</f>
        <v>0</v>
      </c>
      <c r="BA192" s="39">
        <v>0</v>
      </c>
      <c r="BB192" s="39">
        <f t="shared" ref="BB192:BB193" si="1516">(BA192/12*5*$D192*$G192*$H192*$L192*BB$9)+(BA192/12*4*$E192*$G192*$I192*$L192*BB$10)+(BA192/12*3*$F192*$G192*$I192*$L192*BB$10)</f>
        <v>0</v>
      </c>
      <c r="BC192" s="39">
        <v>0</v>
      </c>
      <c r="BD192" s="39">
        <f t="shared" ref="BD192:BD193" si="1517">(BC192/12*5*$D192*$G192*$H192*$K192*BD$9)+(BC192/12*4*$E192*$G192*$I192*$K192*BD$10)+(BC192/12*3*$F192*$G192*$I192*$K192*BD$10)</f>
        <v>0</v>
      </c>
      <c r="BE192" s="39">
        <v>0</v>
      </c>
      <c r="BF192" s="39">
        <f t="shared" ref="BF192:BF193" si="1518">(BE192/12*5*$D192*$G192*$H192*$K192*BF$9)+(BE192/12*4*$E192*$G192*$I192*$K192*BF$10)+(BE192/12*3*$F192*$G192*$I192*$K192*BF$10)</f>
        <v>0</v>
      </c>
      <c r="BG192" s="39">
        <v>0</v>
      </c>
      <c r="BH192" s="39">
        <f t="shared" ref="BH192:BH193" si="1519">(BG192/12*5*$D192*$G192*$H192*$K192*BH$9)+(BG192/12*4*$E192*$G192*$I192*$K192*BH$10)+(BG192/12*3*$F192*$G192*$I192*$K192*BH$10)</f>
        <v>0</v>
      </c>
      <c r="BI192" s="39">
        <v>0</v>
      </c>
      <c r="BJ192" s="39">
        <f t="shared" ref="BJ192:BJ193" si="1520">(BI192/12*5*$D192*$G192*$H192*$L192*BJ$9)+(BI192/12*4*$E192*$G192*$I192*$L192*BJ$10)+(BI192/12*3*$F192*$G192*$I192*$L192*BJ$10)</f>
        <v>0</v>
      </c>
      <c r="BK192" s="39">
        <v>378</v>
      </c>
      <c r="BL192" s="39">
        <f t="shared" ref="BL192:BL193" si="1521">(BK192/12*5*$D192*$G192*$H192*$K192*BL$9)+(BK192/12*4*$E192*$G192*$I192*$K192*BL$10)+(BK192/12*3*$F192*$G192*$I192*$K192*BL$10)</f>
        <v>5211658.7280449998</v>
      </c>
      <c r="BM192" s="39">
        <v>0</v>
      </c>
      <c r="BN192" s="39">
        <f t="shared" ref="BN192:BN193" si="1522">(BM192/12*5*$D192*$G192*$H192*$K192*BN$9)+(BM192/12*4*$E192*$G192*$I192*$K192*BN$10)+(BM192/12*3*$F192*$G192*$I192*$K192*BN$10)</f>
        <v>0</v>
      </c>
      <c r="BO192" s="49">
        <v>60</v>
      </c>
      <c r="BP192" s="39">
        <f t="shared" ref="BP192:BP193" si="1523">(BO192/12*5*$D192*$G192*$H192*$L192*BP$9)+(BO192/12*4*$E192*$G192*$I192*$L192*BP$10)+(BO192/12*3*$F192*$G192*$I192*$L192*BP$10)</f>
        <v>844923.42480000004</v>
      </c>
      <c r="BQ192" s="39">
        <v>0</v>
      </c>
      <c r="BR192" s="39">
        <f t="shared" ref="BR192:BR193" si="1524">(BQ192/12*5*$D192*$G192*$H192*$L192*BR$9)+(BQ192/12*4*$E192*$G192*$I192*$L192*BR$10)+(BQ192/12*3*$F192*$G192*$I192*$L192*BR$10)</f>
        <v>0</v>
      </c>
      <c r="BS192" s="39">
        <v>0</v>
      </c>
      <c r="BT192" s="39">
        <f t="shared" ref="BT192:BT193" si="1525">(BS192/12*5*$D192*$G192*$H192*$K192*BT$9)+(BS192/12*4*$E192*$G192*$I192*$K192*BT$10)+(BS192/12*3*$F192*$G192*$I192*$K192*BT$10)</f>
        <v>0</v>
      </c>
      <c r="BU192" s="39">
        <v>0</v>
      </c>
      <c r="BV192" s="39">
        <f t="shared" ref="BV192:BV193" si="1526">(BU192/12*5*$D192*$G192*$H192*$K192*BV$9)+(BU192/12*4*$E192*$G192*$I192*$K192*BV$10)+(BU192/12*3*$F192*$G192*$I192*$K192*BV$10)</f>
        <v>0</v>
      </c>
      <c r="BW192" s="39">
        <v>0</v>
      </c>
      <c r="BX192" s="39">
        <f t="shared" ref="BX192:BX193" si="1527">(BW192/12*5*$D192*$G192*$H192*$L192*BX$9)+(BW192/12*4*$E192*$G192*$I192*$L192*BX$10)+(BW192/12*3*$F192*$G192*$I192*$L192*BX$10)</f>
        <v>0</v>
      </c>
      <c r="BY192" s="39"/>
      <c r="BZ192" s="39">
        <f t="shared" ref="BZ192:BZ193" si="1528">(BY192/12*5*$D192*$G192*$H192*$L192*BZ$9)+(BY192/12*4*$E192*$G192*$I192*$L192*BZ$10)+(BY192/12*3*$F192*$G192*$I192*$L192*BZ$10)</f>
        <v>0</v>
      </c>
      <c r="CA192" s="39">
        <v>0</v>
      </c>
      <c r="CB192" s="39">
        <f t="shared" ref="CB192:CB193" si="1529">(CA192/12*5*$D192*$G192*$H192*$K192*CB$9)+(CA192/12*4*$E192*$G192*$I192*$K192*CB$10)+(CA192/12*3*$F192*$G192*$I192*$K192*CB$10)</f>
        <v>0</v>
      </c>
      <c r="CC192" s="39">
        <v>0</v>
      </c>
      <c r="CD192" s="39">
        <f t="shared" ref="CD192:CD193" si="1530">(CC192/12*5*$D192*$G192*$H192*$L192*CD$9)+(CC192/12*4*$E192*$G192*$I192*$L192*CD$10)+(CC192/12*3*$F192*$G192*$I192*$L192*CD$10)</f>
        <v>0</v>
      </c>
      <c r="CE192" s="39">
        <v>0</v>
      </c>
      <c r="CF192" s="39">
        <f t="shared" ref="CF192:CF193" si="1531">(CE192/12*5*$D192*$G192*$H192*$K192*CF$9)+(CE192/12*4*$E192*$G192*$I192*$K192*CF$10)+(CE192/12*3*$F192*$G192*$I192*$K192*CF$10)</f>
        <v>0</v>
      </c>
      <c r="CG192" s="39"/>
      <c r="CH192" s="39">
        <f t="shared" ref="CH192:CH193" si="1532">(CG192/12*5*$D192*$G192*$H192*$K192*CH$9)+(CG192/12*4*$E192*$G192*$I192*$K192*CH$10)+(CG192/12*3*$F192*$G192*$I192*$K192*CH$10)</f>
        <v>0</v>
      </c>
      <c r="CI192" s="39"/>
      <c r="CJ192" s="39">
        <f t="shared" ref="CJ192:CJ193" si="1533">(CI192/12*5*$D192*$G192*$H192*$K192*CJ$9)+(CI192/12*4*$E192*$G192*$I192*$K192*CJ$10)+(CI192/12*3*$F192*$G192*$I192*$K192*CJ$10)</f>
        <v>0</v>
      </c>
      <c r="CK192" s="39"/>
      <c r="CL192" s="39">
        <f t="shared" ref="CL192:CL193" si="1534">(CK192/12*5*$D192*$G192*$H192*$K192*CL$9)+(CK192/12*4*$E192*$G192*$I192*$K192*CL$10)+(CK192/12*3*$F192*$G192*$I192*$K192*CL$10)</f>
        <v>0</v>
      </c>
      <c r="CM192" s="39"/>
      <c r="CN192" s="39">
        <f t="shared" ref="CN192:CN193" si="1535">(CM192/12*5*$D192*$G192*$H192*$L192*CN$9)+(CM192/12*4*$E192*$G192*$I192*$L192*CN$10)+(CM192/12*3*$F192*$G192*$I192*$L192*CN$10)</f>
        <v>0</v>
      </c>
      <c r="CO192" s="39"/>
      <c r="CP192" s="39">
        <f t="shared" ref="CP192:CP193" si="1536">(CO192/12*5*$D192*$G192*$H192*$L192*CP$9)+(CO192/12*4*$E192*$G192*$I192*$L192*CP$10)+(CO192/12*3*$F192*$G192*$I192*$L192*CP$10)</f>
        <v>0</v>
      </c>
      <c r="CQ192" s="44"/>
      <c r="CR192" s="39">
        <f t="shared" ref="CR192:CR193" si="1537">(CQ192/12*5*$D192*$G192*$H192*$K192*CR$9)+(CQ192/12*4*$E192*$G192*$I192*$K192*CR$10)+(CQ192/12*3*$F192*$G192*$I192*$K192*CR$10)</f>
        <v>0</v>
      </c>
      <c r="CS192" s="39"/>
      <c r="CT192" s="39">
        <f t="shared" ref="CT192:CT193" si="1538">(CS192/12*5*$D192*$G192*$H192*$L192*CT$9)+(CS192/12*4*$E192*$G192*$I192*$L192*CT$10)+(CS192/12*3*$F192*$G192*$I192*$L192*CT$10)</f>
        <v>0</v>
      </c>
      <c r="CU192" s="39"/>
      <c r="CV192" s="39">
        <f t="shared" ref="CV192:CV193" si="1539">(CU192/12*5*$D192*$G192*$H192*$L192*CV$9)+(CU192/12*4*$E192*$G192*$I192*$L192*CV$10)+(CU192/12*3*$F192*$G192*$I192*$L192*CV$10)</f>
        <v>0</v>
      </c>
      <c r="CW192" s="39"/>
      <c r="CX192" s="39">
        <f t="shared" ref="CX192:CX193" si="1540">(CW192/12*5*$D192*$G192*$H192*$L192*CX$9)+(CW192/12*4*$E192*$G192*$I192*$L192*CX$10)+(CW192/12*3*$F192*$G192*$I192*$L192*CX$10)</f>
        <v>0</v>
      </c>
      <c r="CY192" s="39"/>
      <c r="CZ192" s="39">
        <f t="shared" ref="CZ192:CZ193" si="1541">(CY192/12*5*$D192*$G192*$H192*$L192*CZ$9)+(CY192/12*4*$E192*$G192*$I192*$L192*CZ$10)+(CY192/12*3*$F192*$G192*$I192*$L192*CZ$10)</f>
        <v>0</v>
      </c>
      <c r="DA192" s="39"/>
      <c r="DB192" s="39">
        <f t="shared" ref="DB192:DB193" si="1542">(DA192/12*5*$D192*$G192*$H192*$L192*DB$9)+(DA192/12*4*$E192*$G192*$I192*$L192*DB$10)+(DA192/12*3*$F192*$G192*$I192*$L192*DB$10)</f>
        <v>0</v>
      </c>
      <c r="DC192" s="39"/>
      <c r="DD192" s="39">
        <f t="shared" ref="DD192:DD193" si="1543">(DC192/12*5*$D192*$G192*$H192*$K192*DD$9)+(DC192/12*4*$E192*$G192*$I192*$K192*DD$10)+(DC192/12*3*$F192*$G192*$I192*$K192*DD$10)</f>
        <v>0</v>
      </c>
      <c r="DE192" s="39"/>
      <c r="DF192" s="39">
        <f t="shared" ref="DF192:DF193" si="1544">(DE192/12*5*$D192*$G192*$H192*$K192*DF$9)+(DE192/12*4*$E192*$G192*$I192*$K192*DF$10)+(DE192/12*3*$F192*$G192*$I192*$K192*DF$10)</f>
        <v>0</v>
      </c>
      <c r="DG192" s="39"/>
      <c r="DH192" s="39">
        <f t="shared" ref="DH192:DH193" si="1545">(DG192/12*5*$D192*$G192*$H192*$L192*DH$9)+(DG192/12*4*$E192*$G192*$I192*$L192*DH$10)+(DG192/12*3*$F192*$G192*$I192*$L192*DH$10)</f>
        <v>0</v>
      </c>
      <c r="DI192" s="39"/>
      <c r="DJ192" s="39">
        <f t="shared" ref="DJ192:DJ193" si="1546">(DI192/12*5*$D192*$G192*$H192*$L192*DJ$9)+(DI192/12*4*$E192*$G192*$I192*$L192*DJ$10)+(DI192/12*3*$F192*$G192*$I192*$L192*DJ$10)</f>
        <v>0</v>
      </c>
      <c r="DK192" s="39"/>
      <c r="DL192" s="39">
        <f t="shared" ref="DL192:DL193" si="1547">(DK192/12*5*$D192*$G192*$H192*$M192*DL$9)+(DK192/12*4*$E192*$G192*$I192*$M192*DL$10)+(DK192/12*3*$F192*$G192*$I192*$M192*DL$10)</f>
        <v>0</v>
      </c>
      <c r="DM192" s="39"/>
      <c r="DN192" s="39">
        <f t="shared" ref="DN192:DN193" si="1548">(DM192/12*5*$D192*$G192*$H192*$N192*DN$9)+(DM192/12*4*$E192*$G192*$I192*$N192*DN$10)+(DM192/12*3*$F192*$G192*$I192*$N192*DN$10)</f>
        <v>0</v>
      </c>
      <c r="DO192" s="39"/>
      <c r="DP192" s="39">
        <f t="shared" si="1061"/>
        <v>0</v>
      </c>
      <c r="DQ192" s="39">
        <f t="shared" ref="DQ192:DR199" si="1549">SUM(O192,Q192,S192,U192,W192,Y192,AA192,AC192,AE192,AG192,AI192,AK192,AM192,AO192,AQ192,AS192,AU192,AW192,AY192,BA192,BC192,BE192,BG192,BI192,BK192,BM192,BO192,BQ192,BS192,BU192,BW192,BY192,CA192,CC192,CE192,CG192,CI192,CK192,CM192,CO192,CQ192,CS192,CU192,CW192,CY192,DA192,DC192,DE192,DG192,DI192,DK192,DM192,DO192)</f>
        <v>721</v>
      </c>
      <c r="DR192" s="39">
        <f t="shared" si="1549"/>
        <v>10564452.761403332</v>
      </c>
    </row>
    <row r="193" spans="1:122" ht="30.75" customHeight="1" x14ac:dyDescent="0.25">
      <c r="A193" s="46"/>
      <c r="B193" s="47">
        <v>161</v>
      </c>
      <c r="C193" s="33" t="s">
        <v>324</v>
      </c>
      <c r="D193" s="34">
        <f t="shared" si="1065"/>
        <v>19063</v>
      </c>
      <c r="E193" s="35">
        <v>18530</v>
      </c>
      <c r="F193" s="35">
        <v>18715</v>
      </c>
      <c r="G193" s="48">
        <v>0.79</v>
      </c>
      <c r="H193" s="37">
        <v>1</v>
      </c>
      <c r="I193" s="38">
        <v>1</v>
      </c>
      <c r="J193" s="38"/>
      <c r="K193" s="34">
        <v>1.4</v>
      </c>
      <c r="L193" s="34">
        <v>1.68</v>
      </c>
      <c r="M193" s="34">
        <v>2.23</v>
      </c>
      <c r="N193" s="34">
        <v>2.57</v>
      </c>
      <c r="O193" s="39">
        <v>0</v>
      </c>
      <c r="P193" s="39">
        <f t="shared" si="1497"/>
        <v>0</v>
      </c>
      <c r="Q193" s="39">
        <v>0</v>
      </c>
      <c r="R193" s="39">
        <f t="shared" si="1498"/>
        <v>0</v>
      </c>
      <c r="S193" s="39">
        <v>328</v>
      </c>
      <c r="T193" s="39">
        <f t="shared" si="1499"/>
        <v>8423447.2639333326</v>
      </c>
      <c r="U193" s="39"/>
      <c r="V193" s="39">
        <f t="shared" si="1500"/>
        <v>0</v>
      </c>
      <c r="W193" s="39">
        <v>0</v>
      </c>
      <c r="X193" s="39">
        <f t="shared" si="1501"/>
        <v>0</v>
      </c>
      <c r="Y193" s="39">
        <v>0</v>
      </c>
      <c r="Z193" s="39">
        <f t="shared" si="1502"/>
        <v>0</v>
      </c>
      <c r="AA193" s="39">
        <v>0</v>
      </c>
      <c r="AB193" s="39">
        <f t="shared" si="1503"/>
        <v>0</v>
      </c>
      <c r="AC193" s="39">
        <v>0</v>
      </c>
      <c r="AD193" s="39">
        <f t="shared" si="1504"/>
        <v>0</v>
      </c>
      <c r="AE193" s="39">
        <v>0</v>
      </c>
      <c r="AF193" s="39">
        <f t="shared" si="1505"/>
        <v>0</v>
      </c>
      <c r="AG193" s="39">
        <v>0</v>
      </c>
      <c r="AH193" s="39">
        <f t="shared" si="1506"/>
        <v>0</v>
      </c>
      <c r="AI193" s="39">
        <v>0</v>
      </c>
      <c r="AJ193" s="39">
        <f t="shared" si="1507"/>
        <v>0</v>
      </c>
      <c r="AK193" s="39"/>
      <c r="AL193" s="39">
        <f t="shared" si="1508"/>
        <v>0</v>
      </c>
      <c r="AM193" s="56">
        <v>0</v>
      </c>
      <c r="AN193" s="39">
        <f t="shared" si="1509"/>
        <v>0</v>
      </c>
      <c r="AO193" s="43">
        <v>0</v>
      </c>
      <c r="AP193" s="39">
        <f t="shared" si="1510"/>
        <v>0</v>
      </c>
      <c r="AQ193" s="39">
        <v>0</v>
      </c>
      <c r="AR193" s="39">
        <f t="shared" si="1511"/>
        <v>0</v>
      </c>
      <c r="AS193" s="39">
        <v>0</v>
      </c>
      <c r="AT193" s="39">
        <f t="shared" si="1512"/>
        <v>0</v>
      </c>
      <c r="AU193" s="39">
        <v>0</v>
      </c>
      <c r="AV193" s="39">
        <f t="shared" si="1513"/>
        <v>0</v>
      </c>
      <c r="AW193" s="39"/>
      <c r="AX193" s="39">
        <f t="shared" si="1514"/>
        <v>0</v>
      </c>
      <c r="AY193" s="39"/>
      <c r="AZ193" s="39">
        <f t="shared" si="1515"/>
        <v>0</v>
      </c>
      <c r="BA193" s="39">
        <v>0</v>
      </c>
      <c r="BB193" s="39">
        <f t="shared" si="1516"/>
        <v>0</v>
      </c>
      <c r="BC193" s="39">
        <v>0</v>
      </c>
      <c r="BD193" s="39">
        <f t="shared" si="1517"/>
        <v>0</v>
      </c>
      <c r="BE193" s="39">
        <v>0</v>
      </c>
      <c r="BF193" s="39">
        <f t="shared" si="1518"/>
        <v>0</v>
      </c>
      <c r="BG193" s="39">
        <v>0</v>
      </c>
      <c r="BH193" s="39">
        <f t="shared" si="1519"/>
        <v>0</v>
      </c>
      <c r="BI193" s="39">
        <v>0</v>
      </c>
      <c r="BJ193" s="39">
        <f t="shared" si="1520"/>
        <v>0</v>
      </c>
      <c r="BK193" s="39">
        <f>117+6</f>
        <v>123</v>
      </c>
      <c r="BL193" s="39">
        <f t="shared" si="1521"/>
        <v>2734137.1266825004</v>
      </c>
      <c r="BM193" s="39">
        <v>0</v>
      </c>
      <c r="BN193" s="39">
        <f t="shared" si="1522"/>
        <v>0</v>
      </c>
      <c r="BO193" s="49">
        <v>110</v>
      </c>
      <c r="BP193" s="39">
        <f t="shared" si="1523"/>
        <v>2497409.7147999997</v>
      </c>
      <c r="BQ193" s="39">
        <v>0</v>
      </c>
      <c r="BR193" s="39">
        <f t="shared" si="1524"/>
        <v>0</v>
      </c>
      <c r="BS193" s="39">
        <v>0</v>
      </c>
      <c r="BT193" s="39">
        <f t="shared" si="1525"/>
        <v>0</v>
      </c>
      <c r="BU193" s="39">
        <v>0</v>
      </c>
      <c r="BV193" s="39">
        <f t="shared" si="1526"/>
        <v>0</v>
      </c>
      <c r="BW193" s="39">
        <v>0</v>
      </c>
      <c r="BX193" s="39">
        <f t="shared" si="1527"/>
        <v>0</v>
      </c>
      <c r="BY193" s="39"/>
      <c r="BZ193" s="39">
        <f t="shared" si="1528"/>
        <v>0</v>
      </c>
      <c r="CA193" s="39">
        <v>0</v>
      </c>
      <c r="CB193" s="39">
        <f t="shared" si="1529"/>
        <v>0</v>
      </c>
      <c r="CC193" s="39">
        <v>0</v>
      </c>
      <c r="CD193" s="39">
        <f t="shared" si="1530"/>
        <v>0</v>
      </c>
      <c r="CE193" s="39">
        <v>0</v>
      </c>
      <c r="CF193" s="39">
        <f t="shared" si="1531"/>
        <v>0</v>
      </c>
      <c r="CG193" s="39"/>
      <c r="CH193" s="39">
        <f t="shared" si="1532"/>
        <v>0</v>
      </c>
      <c r="CI193" s="39"/>
      <c r="CJ193" s="39">
        <f t="shared" si="1533"/>
        <v>0</v>
      </c>
      <c r="CK193" s="39"/>
      <c r="CL193" s="39">
        <f t="shared" si="1534"/>
        <v>0</v>
      </c>
      <c r="CM193" s="39"/>
      <c r="CN193" s="39">
        <f t="shared" si="1535"/>
        <v>0</v>
      </c>
      <c r="CO193" s="39"/>
      <c r="CP193" s="39">
        <f t="shared" si="1536"/>
        <v>0</v>
      </c>
      <c r="CQ193" s="44"/>
      <c r="CR193" s="39">
        <f t="shared" si="1537"/>
        <v>0</v>
      </c>
      <c r="CS193" s="39"/>
      <c r="CT193" s="39">
        <f t="shared" si="1538"/>
        <v>0</v>
      </c>
      <c r="CU193" s="39"/>
      <c r="CV193" s="39">
        <f t="shared" si="1539"/>
        <v>0</v>
      </c>
      <c r="CW193" s="39"/>
      <c r="CX193" s="39">
        <f t="shared" si="1540"/>
        <v>0</v>
      </c>
      <c r="CY193" s="39"/>
      <c r="CZ193" s="39">
        <f t="shared" si="1541"/>
        <v>0</v>
      </c>
      <c r="DA193" s="39"/>
      <c r="DB193" s="39">
        <f t="shared" si="1542"/>
        <v>0</v>
      </c>
      <c r="DC193" s="39"/>
      <c r="DD193" s="39">
        <f t="shared" si="1543"/>
        <v>0</v>
      </c>
      <c r="DE193" s="39"/>
      <c r="DF193" s="39">
        <f t="shared" si="1544"/>
        <v>0</v>
      </c>
      <c r="DG193" s="39"/>
      <c r="DH193" s="39">
        <f t="shared" si="1545"/>
        <v>0</v>
      </c>
      <c r="DI193" s="39"/>
      <c r="DJ193" s="39">
        <f t="shared" si="1546"/>
        <v>0</v>
      </c>
      <c r="DK193" s="39"/>
      <c r="DL193" s="39">
        <f t="shared" si="1547"/>
        <v>0</v>
      </c>
      <c r="DM193" s="39"/>
      <c r="DN193" s="39">
        <f t="shared" si="1548"/>
        <v>0</v>
      </c>
      <c r="DO193" s="39"/>
      <c r="DP193" s="39">
        <f t="shared" si="1061"/>
        <v>0</v>
      </c>
      <c r="DQ193" s="39">
        <f t="shared" si="1549"/>
        <v>561</v>
      </c>
      <c r="DR193" s="39">
        <f t="shared" si="1549"/>
        <v>13654994.105415832</v>
      </c>
    </row>
    <row r="194" spans="1:122" ht="30.75" customHeight="1" x14ac:dyDescent="0.25">
      <c r="A194" s="46"/>
      <c r="B194" s="47">
        <v>162</v>
      </c>
      <c r="C194" s="33" t="s">
        <v>325</v>
      </c>
      <c r="D194" s="34">
        <f t="shared" si="1065"/>
        <v>19063</v>
      </c>
      <c r="E194" s="35">
        <v>18530</v>
      </c>
      <c r="F194" s="35">
        <v>18715</v>
      </c>
      <c r="G194" s="48">
        <v>1.07</v>
      </c>
      <c r="H194" s="37">
        <v>1</v>
      </c>
      <c r="I194" s="37">
        <v>1</v>
      </c>
      <c r="J194" s="38"/>
      <c r="K194" s="34">
        <v>1.4</v>
      </c>
      <c r="L194" s="34">
        <v>1.68</v>
      </c>
      <c r="M194" s="34">
        <v>2.23</v>
      </c>
      <c r="N194" s="34">
        <v>2.57</v>
      </c>
      <c r="O194" s="39">
        <v>0</v>
      </c>
      <c r="P194" s="39">
        <f t="shared" ref="P194:P195" si="1550">(O194/12*5*$D194*$G194*$H194*$K194*P$9)+(O194/12*4*$E194*$G194*$I194*$K194)+(O194/12*3*$F194*$G194*$I194*$K194)</f>
        <v>0</v>
      </c>
      <c r="Q194" s="39">
        <v>0</v>
      </c>
      <c r="R194" s="39">
        <f t="shared" ref="R194:R195" si="1551">(Q194/12*5*$D194*$G194*$H194*$K194*R$9)+(Q194/12*4*$E194*$G194*$I194*$K194)+(Q194/12*3*$F194*$G194*$I194*$K194)</f>
        <v>0</v>
      </c>
      <c r="S194" s="39">
        <v>374</v>
      </c>
      <c r="T194" s="39">
        <f t="shared" ref="T194:T195" si="1552">(S194/12*5*$D194*$G194*$H194*$K194*T$9)+(S194/12*4*$E194*$G194*$I194*$K194)+(S194/12*3*$F194*$G194*$I194*$K194)</f>
        <v>10576304.196150001</v>
      </c>
      <c r="U194" s="39"/>
      <c r="V194" s="39">
        <f t="shared" ref="V194:V195" si="1553">(U194/12*5*$D194*$G194*$H194*$K194*V$9)+(U194/12*4*$E194*$G194*$I194*$K194)+(U194/12*3*$F194*$G194*$I194*$K194)</f>
        <v>0</v>
      </c>
      <c r="W194" s="39">
        <v>0</v>
      </c>
      <c r="X194" s="39">
        <f t="shared" ref="X194:X195" si="1554">(W194/12*5*$D194*$G194*$H194*$K194*X$9)+(W194/12*4*$E194*$G194*$I194*$K194)+(W194/12*3*$F194*$G194*$I194*$K194)</f>
        <v>0</v>
      </c>
      <c r="Y194" s="39">
        <v>0</v>
      </c>
      <c r="Z194" s="39">
        <f t="shared" ref="Z194:Z195" si="1555">(Y194/12*5*$D194*$G194*$H194*$K194*Z$9)+(Y194/12*4*$E194*$G194*$I194*$K194)+(Y194/12*3*$F194*$G194*$I194*$K194)</f>
        <v>0</v>
      </c>
      <c r="AA194" s="39">
        <v>0</v>
      </c>
      <c r="AB194" s="39">
        <f t="shared" ref="AB194:AB195" si="1556">(AA194/12*5*$D194*$G194*$H194*$K194*AB$9)+(AA194/12*4*$E194*$G194*$I194*$K194)+(AA194/12*3*$F194*$G194*$I194*$K194)</f>
        <v>0</v>
      </c>
      <c r="AC194" s="39">
        <v>0</v>
      </c>
      <c r="AD194" s="39">
        <f t="shared" ref="AD194:AD195" si="1557">(AC194/12*5*$D194*$G194*$H194*$K194*AD$9)+(AC194/12*4*$E194*$G194*$I194*$K194)+(AC194/12*3*$F194*$G194*$I194*$K194)</f>
        <v>0</v>
      </c>
      <c r="AE194" s="39">
        <v>0</v>
      </c>
      <c r="AF194" s="39">
        <f t="shared" ref="AF194:AF195" si="1558">(AE194/12*5*$D194*$G194*$H194*$K194*AF$9)+(AE194/12*4*$E194*$G194*$I194*$K194)+(AE194/12*3*$F194*$G194*$I194*$K194)</f>
        <v>0</v>
      </c>
      <c r="AG194" s="39">
        <v>0</v>
      </c>
      <c r="AH194" s="39">
        <f t="shared" ref="AH194:AH195" si="1559">(AG194/12*5*$D194*$G194*$H194*$K194*AH$9)+(AG194/12*4*$E194*$G194*$I194*$K194)+(AG194/12*3*$F194*$G194*$I194*$K194)</f>
        <v>0</v>
      </c>
      <c r="AI194" s="39">
        <v>0</v>
      </c>
      <c r="AJ194" s="39">
        <f t="shared" ref="AJ194:AJ195" si="1560">(AI194/12*5*$D194*$G194*$H194*$K194*AJ$9)+(AI194/12*4*$E194*$G194*$I194*$K194)+(AI194/12*3*$F194*$G194*$I194*$K194)</f>
        <v>0</v>
      </c>
      <c r="AK194" s="39"/>
      <c r="AL194" s="39">
        <f t="shared" ref="AL194:AL195" si="1561">(AK194/12*5*$D194*$G194*$H194*$K194*AL$9)+(AK194/12*4*$E194*$G194*$I194*$K194)+(AK194/12*3*$F194*$G194*$I194*$K194)</f>
        <v>0</v>
      </c>
      <c r="AM194" s="42">
        <v>0</v>
      </c>
      <c r="AN194" s="39">
        <f t="shared" ref="AN194:AN195" si="1562">(AM194/12*5*$D194*$G194*$H194*$K194*AN$9)+(AM194/12*4*$E194*$G194*$I194*$K194)+(AM194/12*3*$F194*$G194*$I194*$K194)</f>
        <v>0</v>
      </c>
      <c r="AO194" s="43">
        <v>0</v>
      </c>
      <c r="AP194" s="39">
        <f t="shared" ref="AP194:AP195" si="1563">(AO194/12*5*$D194*$G194*$H194*$L194*AP$9)+(AO194/12*4*$E194*$G194*$I194*$L194)+(AO194/12*3*$F194*$G194*$I194*$L194)</f>
        <v>0</v>
      </c>
      <c r="AQ194" s="39">
        <v>0</v>
      </c>
      <c r="AR194" s="39">
        <f t="shared" ref="AR194:AR195" si="1564">(AQ194/12*5*$D194*$G194*$H194*$L194*AR$9)+(AQ194/12*4*$E194*$G194*$I194*$L194)+(AQ194/12*3*$F194*$G194*$I194*$L194)</f>
        <v>0</v>
      </c>
      <c r="AS194" s="39">
        <v>0</v>
      </c>
      <c r="AT194" s="39">
        <f t="shared" ref="AT194:AT195" si="1565">(AS194/12*5*$D194*$G194*$H194*$L194*AT$9)+(AS194/12*4*$E194*$G194*$I194*$L194)+(AS194/12*3*$F194*$G194*$I194*$L194)</f>
        <v>0</v>
      </c>
      <c r="AU194" s="39">
        <v>0</v>
      </c>
      <c r="AV194" s="39">
        <f t="shared" ref="AV194:AV195" si="1566">(AU194/12*5*$D194*$G194*$H194*$L194*AV$9)+(AU194/12*4*$E194*$G194*$I194*$L194)+(AU194/12*3*$F194*$G194*$I194*$L194)</f>
        <v>0</v>
      </c>
      <c r="AW194" s="39"/>
      <c r="AX194" s="39">
        <f t="shared" ref="AX194:AX195" si="1567">(AW194/12*5*$D194*$G194*$H194*$K194*AX$9)+(AW194/12*4*$E194*$G194*$I194*$K194)+(AW194/12*3*$F194*$G194*$I194*$K194)</f>
        <v>0</v>
      </c>
      <c r="AY194" s="39"/>
      <c r="AZ194" s="39">
        <f t="shared" ref="AZ194:AZ195" si="1568">(AY194/12*5*$D194*$G194*$H194*$K194*AZ$9)+(AY194/12*4*$E194*$G194*$I194*$K194)+(AY194/12*3*$F194*$G194*$I194*$K194)</f>
        <v>0</v>
      </c>
      <c r="BA194" s="39">
        <v>0</v>
      </c>
      <c r="BB194" s="39">
        <f t="shared" ref="BB194:BB195" si="1569">(BA194/12*5*$D194*$G194*$H194*$L194*BB$9)+(BA194/12*4*$E194*$G194*$I194*$L194)+(BA194/12*3*$F194*$G194*$I194*$L194)</f>
        <v>0</v>
      </c>
      <c r="BC194" s="39">
        <v>0</v>
      </c>
      <c r="BD194" s="39">
        <f t="shared" ref="BD194:BD195" si="1570">(BC194/12*5*$D194*$G194*$H194*$K194*BD$9)+(BC194/12*4*$E194*$G194*$I194*$K194)+(BC194/12*3*$F194*$G194*$I194*$K194)</f>
        <v>0</v>
      </c>
      <c r="BE194" s="39">
        <v>0</v>
      </c>
      <c r="BF194" s="39">
        <f t="shared" ref="BF194:BF195" si="1571">(BE194/12*5*$D194*$G194*$H194*$K194*BF$9)+(BE194/12*4*$E194*$G194*$I194*$K194)+(BE194/12*3*$F194*$G194*$I194*$K194)</f>
        <v>0</v>
      </c>
      <c r="BG194" s="39">
        <v>0</v>
      </c>
      <c r="BH194" s="39">
        <f t="shared" ref="BH194:BH195" si="1572">(BG194/12*5*$D194*$G194*$H194*$K194*BH$9)+(BG194/12*4*$E194*$G194*$I194*$K194)+(BG194/12*3*$F194*$G194*$I194*$K194)</f>
        <v>0</v>
      </c>
      <c r="BI194" s="39">
        <v>0</v>
      </c>
      <c r="BJ194" s="39">
        <f t="shared" ref="BJ194:BJ195" si="1573">(BI194/12*5*$D194*$G194*$H194*$L194*BJ$9)+(BI194/12*4*$E194*$G194*$I194*$L194)+(BI194/12*3*$F194*$G194*$I194*$L194)</f>
        <v>0</v>
      </c>
      <c r="BK194" s="39">
        <v>25</v>
      </c>
      <c r="BL194" s="39">
        <f t="shared" ref="BL194:BL195" si="1574">(BK194/12*5*$D194*$G194*$H194*$K194*BL$9)+(BK194/12*4*$E194*$G194*$I194*$K194)+(BK194/12*3*$F194*$G194*$I194*$K194)</f>
        <v>712029.06352083338</v>
      </c>
      <c r="BM194" s="39">
        <v>0</v>
      </c>
      <c r="BN194" s="39">
        <f t="shared" ref="BN194:BN195" si="1575">(BM194/12*5*$D194*$G194*$H194*$K194*BN$9)+(BM194/12*4*$E194*$G194*$I194*$K194)+(BM194/12*3*$F194*$G194*$I194*$K194)</f>
        <v>0</v>
      </c>
      <c r="BO194" s="49">
        <v>20</v>
      </c>
      <c r="BP194" s="39">
        <f t="shared" ref="BP194:BP195" si="1576">(BO194/12*5*$D194*$G194*$H194*$L194*BP$9)+(BO194/12*4*$E194*$G194*$I194*$L194)+(BO194/12*3*$F194*$G194*$I194*$L194)</f>
        <v>650136.94339999999</v>
      </c>
      <c r="BQ194" s="39">
        <v>0</v>
      </c>
      <c r="BR194" s="39">
        <f t="shared" ref="BR194:BR195" si="1577">(BQ194/12*5*$D194*$G194*$H194*$L194*BR$9)+(BQ194/12*4*$E194*$G194*$I194*$L194)+(BQ194/12*3*$F194*$G194*$I194*$L194)</f>
        <v>0</v>
      </c>
      <c r="BS194" s="39">
        <v>0</v>
      </c>
      <c r="BT194" s="39">
        <f t="shared" ref="BT194:BT195" si="1578">(BS194/12*5*$D194*$G194*$H194*$K194*BT$9)+(BS194/12*4*$E194*$G194*$I194*$K194)+(BS194/12*3*$F194*$G194*$I194*$K194)</f>
        <v>0</v>
      </c>
      <c r="BU194" s="39">
        <v>0</v>
      </c>
      <c r="BV194" s="39">
        <f t="shared" ref="BV194:BV195" si="1579">(BU194/12*5*$D194*$G194*$H194*$K194*BV$9)+(BU194/12*4*$E194*$G194*$I194*$K194)+(BU194/12*3*$F194*$G194*$I194*$K194)</f>
        <v>0</v>
      </c>
      <c r="BW194" s="39">
        <v>0</v>
      </c>
      <c r="BX194" s="39">
        <f t="shared" ref="BX194:BX195" si="1580">(BW194/12*5*$D194*$G194*$H194*$L194*BX$9)+(BW194/12*4*$E194*$G194*$I194*$L194)+(BW194/12*3*$F194*$G194*$I194*$L194)</f>
        <v>0</v>
      </c>
      <c r="BY194" s="39"/>
      <c r="BZ194" s="39">
        <f t="shared" ref="BZ194:BZ195" si="1581">(BY194/12*5*$D194*$G194*$H194*$L194*BZ$9)+(BY194/12*4*$E194*$G194*$I194*$L194)+(BY194/12*3*$F194*$G194*$I194*$L194)</f>
        <v>0</v>
      </c>
      <c r="CA194" s="39">
        <v>0</v>
      </c>
      <c r="CB194" s="39">
        <f t="shared" ref="CB194:CB195" si="1582">(CA194/12*5*$D194*$G194*$H194*$K194*CB$9)+(CA194/12*4*$E194*$G194*$I194*$K194)+(CA194/12*3*$F194*$G194*$I194*$K194)</f>
        <v>0</v>
      </c>
      <c r="CC194" s="39">
        <v>0</v>
      </c>
      <c r="CD194" s="39">
        <f t="shared" ref="CD194:CD195" si="1583">(CC194/12*5*$D194*$G194*$H194*$L194*CD$9)+(CC194/12*4*$E194*$G194*$I194*$L194)+(CC194/12*3*$F194*$G194*$I194*$L194)</f>
        <v>0</v>
      </c>
      <c r="CE194" s="39">
        <v>0</v>
      </c>
      <c r="CF194" s="39">
        <f t="shared" ref="CF194:CF195" si="1584">(CE194/12*5*$D194*$G194*$H194*$K194*CF$9)+(CE194/12*4*$E194*$G194*$I194*$K194)+(CE194/12*3*$F194*$G194*$I194*$K194)</f>
        <v>0</v>
      </c>
      <c r="CG194" s="39"/>
      <c r="CH194" s="39">
        <f t="shared" ref="CH194:CH195" si="1585">(CG194/12*5*$D194*$G194*$H194*$K194*CH$9)+(CG194/12*4*$E194*$G194*$I194*$K194)+(CG194/12*3*$F194*$G194*$I194*$K194)</f>
        <v>0</v>
      </c>
      <c r="CI194" s="39"/>
      <c r="CJ194" s="39">
        <f t="shared" ref="CJ194:CJ195" si="1586">(CI194/12*5*$D194*$G194*$H194*$K194*CJ$9)+(CI194/12*4*$E194*$G194*$I194*$K194)+(CI194/12*3*$F194*$G194*$I194*$K194)</f>
        <v>0</v>
      </c>
      <c r="CK194" s="39"/>
      <c r="CL194" s="39">
        <f t="shared" ref="CL194:CL195" si="1587">(CK194/12*5*$D194*$G194*$H194*$K194*CL$9)+(CK194/12*4*$E194*$G194*$I194*$K194)+(CK194/12*3*$F194*$G194*$I194*$K194)</f>
        <v>0</v>
      </c>
      <c r="CM194" s="39"/>
      <c r="CN194" s="39">
        <f t="shared" ref="CN194:CN195" si="1588">(CM194/12*5*$D194*$G194*$H194*$L194*CN$9)+(CM194/12*4*$E194*$G194*$I194*$L194)+(CM194/12*3*$F194*$G194*$I194*$L194)</f>
        <v>0</v>
      </c>
      <c r="CO194" s="39"/>
      <c r="CP194" s="39">
        <f t="shared" ref="CP194:CP195" si="1589">(CO194/12*5*$D194*$G194*$H194*$L194*CP$9)+(CO194/12*4*$E194*$G194*$I194*$L194)+(CO194/12*3*$F194*$G194*$I194*$L194)</f>
        <v>0</v>
      </c>
      <c r="CQ194" s="44"/>
      <c r="CR194" s="39">
        <f t="shared" ref="CR194:CR195" si="1590">(CQ194/12*5*$D194*$G194*$H194*$K194*CR$9)+(CQ194/12*4*$E194*$G194*$I194*$K194)+(CQ194/12*3*$F194*$G194*$I194*$K194)</f>
        <v>0</v>
      </c>
      <c r="CS194" s="39"/>
      <c r="CT194" s="39">
        <f t="shared" ref="CT194:CT195" si="1591">(CS194/12*5*$D194*$G194*$H194*$L194*CT$9)+(CS194/12*4*$E194*$G194*$I194*$L194)+(CS194/12*3*$F194*$G194*$I194*$L194)</f>
        <v>0</v>
      </c>
      <c r="CU194" s="39"/>
      <c r="CV194" s="39">
        <f t="shared" ref="CV194:CV195" si="1592">(CU194/12*5*$D194*$G194*$H194*$L194*CV$9)+(CU194/12*4*$E194*$G194*$I194*$L194)+(CU194/12*3*$F194*$G194*$I194*$L194)</f>
        <v>0</v>
      </c>
      <c r="CW194" s="39"/>
      <c r="CX194" s="39">
        <f t="shared" ref="CX194:CX195" si="1593">(CW194/12*5*$D194*$G194*$H194*$L194*CX$9)+(CW194/12*4*$E194*$G194*$I194*$L194)+(CW194/12*3*$F194*$G194*$I194*$L194)</f>
        <v>0</v>
      </c>
      <c r="CY194" s="39"/>
      <c r="CZ194" s="39">
        <f t="shared" ref="CZ194:CZ195" si="1594">(CY194/12*5*$D194*$G194*$H194*$L194*CZ$9)+(CY194/12*4*$E194*$G194*$I194*$L194)+(CY194/12*3*$F194*$G194*$I194*$L194)</f>
        <v>0</v>
      </c>
      <c r="DA194" s="39"/>
      <c r="DB194" s="39">
        <f t="shared" ref="DB194:DB195" si="1595">(DA194/12*5*$D194*$G194*$H194*$L194*DB$9)+(DA194/12*4*$E194*$G194*$I194*$L194)+(DA194/12*3*$F194*$G194*$I194*$L194)</f>
        <v>0</v>
      </c>
      <c r="DC194" s="39"/>
      <c r="DD194" s="39">
        <f t="shared" ref="DD194:DD195" si="1596">(DC194/12*5*$D194*$G194*$H194*$K194*DD$9)+(DC194/12*4*$E194*$G194*$I194*$K194)+(DC194/12*3*$F194*$G194*$I194*$K194)</f>
        <v>0</v>
      </c>
      <c r="DE194" s="39"/>
      <c r="DF194" s="39">
        <f t="shared" ref="DF194:DF195" si="1597">(DE194/12*5*$D194*$G194*$H194*$K194*DF$9)+(DE194/12*4*$E194*$G194*$I194*$K194)+(DE194/12*3*$F194*$G194*$I194*$K194)</f>
        <v>0</v>
      </c>
      <c r="DG194" s="39"/>
      <c r="DH194" s="39">
        <f t="shared" ref="DH194:DH195" si="1598">(DG194/12*5*$D194*$G194*$H194*$L194*DH$9)+(DG194/12*4*$E194*$G194*$I194*$L194)+(DG194/12*3*$F194*$G194*$I194*$L194)</f>
        <v>0</v>
      </c>
      <c r="DI194" s="39"/>
      <c r="DJ194" s="39">
        <f t="shared" ref="DJ194:DJ195" si="1599">(DI194/12*5*$D194*$G194*$H194*$L194*DJ$9)+(DI194/12*4*$E194*$G194*$I194*$L194)+(DI194/12*3*$F194*$G194*$I194*$L194)</f>
        <v>0</v>
      </c>
      <c r="DK194" s="39"/>
      <c r="DL194" s="39">
        <f t="shared" ref="DL194:DL195" si="1600">(DK194/12*5*$D194*$G194*$H194*$M194*DL$9)+(DK194/12*4*$E194*$G194*$I194*$M194)+(DK194/12*3*$F194*$G194*$I194*$M194)</f>
        <v>0</v>
      </c>
      <c r="DM194" s="39"/>
      <c r="DN194" s="39">
        <f t="shared" ref="DN194:DN195" si="1601">(DM194/12*5*$D194*$G194*$H194*$N194*DN$9)+(DM194/12*4*$E194*$G194*$I194*$N194)+(DM194/12*3*$F194*$G194*$I194*$N194)</f>
        <v>0</v>
      </c>
      <c r="DO194" s="39"/>
      <c r="DP194" s="39">
        <f t="shared" si="1061"/>
        <v>0</v>
      </c>
      <c r="DQ194" s="39">
        <f t="shared" si="1549"/>
        <v>419</v>
      </c>
      <c r="DR194" s="39">
        <f t="shared" si="1549"/>
        <v>11938470.203070834</v>
      </c>
    </row>
    <row r="195" spans="1:122" ht="27" customHeight="1" x14ac:dyDescent="0.25">
      <c r="A195" s="46"/>
      <c r="B195" s="47">
        <v>163</v>
      </c>
      <c r="C195" s="33" t="s">
        <v>326</v>
      </c>
      <c r="D195" s="34">
        <f t="shared" si="1065"/>
        <v>19063</v>
      </c>
      <c r="E195" s="35">
        <v>18530</v>
      </c>
      <c r="F195" s="35">
        <v>18715</v>
      </c>
      <c r="G195" s="48">
        <v>1.19</v>
      </c>
      <c r="H195" s="37">
        <v>1</v>
      </c>
      <c r="I195" s="37">
        <v>1</v>
      </c>
      <c r="J195" s="38"/>
      <c r="K195" s="34">
        <v>1.4</v>
      </c>
      <c r="L195" s="34">
        <v>1.68</v>
      </c>
      <c r="M195" s="34">
        <v>2.23</v>
      </c>
      <c r="N195" s="34">
        <v>2.57</v>
      </c>
      <c r="O195" s="39">
        <v>0</v>
      </c>
      <c r="P195" s="39">
        <f t="shared" si="1550"/>
        <v>0</v>
      </c>
      <c r="Q195" s="39">
        <v>0</v>
      </c>
      <c r="R195" s="39">
        <f t="shared" si="1551"/>
        <v>0</v>
      </c>
      <c r="S195" s="39">
        <v>449</v>
      </c>
      <c r="T195" s="39">
        <f t="shared" si="1552"/>
        <v>14121208.193924997</v>
      </c>
      <c r="U195" s="39"/>
      <c r="V195" s="39">
        <f t="shared" si="1553"/>
        <v>0</v>
      </c>
      <c r="W195" s="39">
        <v>0</v>
      </c>
      <c r="X195" s="39">
        <f t="shared" si="1554"/>
        <v>0</v>
      </c>
      <c r="Y195" s="39">
        <v>0</v>
      </c>
      <c r="Z195" s="39">
        <f t="shared" si="1555"/>
        <v>0</v>
      </c>
      <c r="AA195" s="39">
        <v>0</v>
      </c>
      <c r="AB195" s="39">
        <f t="shared" si="1556"/>
        <v>0</v>
      </c>
      <c r="AC195" s="39">
        <v>0</v>
      </c>
      <c r="AD195" s="39">
        <f t="shared" si="1557"/>
        <v>0</v>
      </c>
      <c r="AE195" s="39">
        <v>0</v>
      </c>
      <c r="AF195" s="39">
        <f t="shared" si="1558"/>
        <v>0</v>
      </c>
      <c r="AG195" s="39">
        <v>0</v>
      </c>
      <c r="AH195" s="39">
        <f t="shared" si="1559"/>
        <v>0</v>
      </c>
      <c r="AI195" s="39"/>
      <c r="AJ195" s="39">
        <f t="shared" si="1560"/>
        <v>0</v>
      </c>
      <c r="AK195" s="39"/>
      <c r="AL195" s="39">
        <f t="shared" si="1561"/>
        <v>0</v>
      </c>
      <c r="AM195" s="42">
        <v>0</v>
      </c>
      <c r="AN195" s="39">
        <f t="shared" si="1562"/>
        <v>0</v>
      </c>
      <c r="AO195" s="43">
        <v>0</v>
      </c>
      <c r="AP195" s="39">
        <f t="shared" si="1563"/>
        <v>0</v>
      </c>
      <c r="AQ195" s="39">
        <v>0</v>
      </c>
      <c r="AR195" s="39">
        <f t="shared" si="1564"/>
        <v>0</v>
      </c>
      <c r="AS195" s="39">
        <v>0</v>
      </c>
      <c r="AT195" s="39">
        <f t="shared" si="1565"/>
        <v>0</v>
      </c>
      <c r="AU195" s="39">
        <v>0</v>
      </c>
      <c r="AV195" s="39">
        <f t="shared" si="1566"/>
        <v>0</v>
      </c>
      <c r="AW195" s="39"/>
      <c r="AX195" s="39">
        <f t="shared" si="1567"/>
        <v>0</v>
      </c>
      <c r="AY195" s="39"/>
      <c r="AZ195" s="39">
        <f t="shared" si="1568"/>
        <v>0</v>
      </c>
      <c r="BA195" s="39">
        <v>0</v>
      </c>
      <c r="BB195" s="39">
        <f t="shared" si="1569"/>
        <v>0</v>
      </c>
      <c r="BC195" s="39">
        <v>0</v>
      </c>
      <c r="BD195" s="39">
        <f t="shared" si="1570"/>
        <v>0</v>
      </c>
      <c r="BE195" s="39">
        <v>0</v>
      </c>
      <c r="BF195" s="39">
        <f t="shared" si="1571"/>
        <v>0</v>
      </c>
      <c r="BG195" s="39">
        <v>0</v>
      </c>
      <c r="BH195" s="39">
        <f t="shared" si="1572"/>
        <v>0</v>
      </c>
      <c r="BI195" s="39">
        <v>0</v>
      </c>
      <c r="BJ195" s="39">
        <f t="shared" si="1573"/>
        <v>0</v>
      </c>
      <c r="BK195" s="39">
        <f>135+14</f>
        <v>149</v>
      </c>
      <c r="BL195" s="39">
        <f t="shared" si="1574"/>
        <v>4719621.4300141651</v>
      </c>
      <c r="BM195" s="39">
        <v>0</v>
      </c>
      <c r="BN195" s="39">
        <f t="shared" si="1575"/>
        <v>0</v>
      </c>
      <c r="BO195" s="49">
        <v>150</v>
      </c>
      <c r="BP195" s="39">
        <f t="shared" si="1576"/>
        <v>5422871.2335000001</v>
      </c>
      <c r="BQ195" s="39">
        <v>0</v>
      </c>
      <c r="BR195" s="39">
        <f t="shared" si="1577"/>
        <v>0</v>
      </c>
      <c r="BS195" s="39">
        <v>0</v>
      </c>
      <c r="BT195" s="39">
        <f t="shared" si="1578"/>
        <v>0</v>
      </c>
      <c r="BU195" s="39">
        <v>0</v>
      </c>
      <c r="BV195" s="39">
        <f t="shared" si="1579"/>
        <v>0</v>
      </c>
      <c r="BW195" s="39">
        <v>0</v>
      </c>
      <c r="BX195" s="39">
        <f t="shared" si="1580"/>
        <v>0</v>
      </c>
      <c r="BY195" s="39"/>
      <c r="BZ195" s="39">
        <f t="shared" si="1581"/>
        <v>0</v>
      </c>
      <c r="CA195" s="39">
        <v>0</v>
      </c>
      <c r="CB195" s="39">
        <f t="shared" si="1582"/>
        <v>0</v>
      </c>
      <c r="CC195" s="39">
        <v>0</v>
      </c>
      <c r="CD195" s="39">
        <f t="shared" si="1583"/>
        <v>0</v>
      </c>
      <c r="CE195" s="39">
        <v>0</v>
      </c>
      <c r="CF195" s="39">
        <f t="shared" si="1584"/>
        <v>0</v>
      </c>
      <c r="CG195" s="39"/>
      <c r="CH195" s="39">
        <f t="shared" si="1585"/>
        <v>0</v>
      </c>
      <c r="CI195" s="39"/>
      <c r="CJ195" s="39">
        <f t="shared" si="1586"/>
        <v>0</v>
      </c>
      <c r="CK195" s="39"/>
      <c r="CL195" s="39">
        <f t="shared" si="1587"/>
        <v>0</v>
      </c>
      <c r="CM195" s="39"/>
      <c r="CN195" s="39">
        <f t="shared" si="1588"/>
        <v>0</v>
      </c>
      <c r="CO195" s="39"/>
      <c r="CP195" s="39">
        <f t="shared" si="1589"/>
        <v>0</v>
      </c>
      <c r="CQ195" s="44"/>
      <c r="CR195" s="39">
        <f t="shared" si="1590"/>
        <v>0</v>
      </c>
      <c r="CS195" s="39"/>
      <c r="CT195" s="39">
        <f t="shared" si="1591"/>
        <v>0</v>
      </c>
      <c r="CU195" s="39"/>
      <c r="CV195" s="39">
        <f t="shared" si="1592"/>
        <v>0</v>
      </c>
      <c r="CW195" s="39"/>
      <c r="CX195" s="39">
        <f t="shared" si="1593"/>
        <v>0</v>
      </c>
      <c r="CY195" s="39"/>
      <c r="CZ195" s="39">
        <f t="shared" si="1594"/>
        <v>0</v>
      </c>
      <c r="DA195" s="39"/>
      <c r="DB195" s="39">
        <f t="shared" si="1595"/>
        <v>0</v>
      </c>
      <c r="DC195" s="39"/>
      <c r="DD195" s="39">
        <f t="shared" si="1596"/>
        <v>0</v>
      </c>
      <c r="DE195" s="39"/>
      <c r="DF195" s="39">
        <f t="shared" si="1597"/>
        <v>0</v>
      </c>
      <c r="DG195" s="39"/>
      <c r="DH195" s="39">
        <f t="shared" si="1598"/>
        <v>0</v>
      </c>
      <c r="DI195" s="39"/>
      <c r="DJ195" s="39">
        <f t="shared" si="1599"/>
        <v>0</v>
      </c>
      <c r="DK195" s="39"/>
      <c r="DL195" s="39">
        <f t="shared" si="1600"/>
        <v>0</v>
      </c>
      <c r="DM195" s="39"/>
      <c r="DN195" s="39">
        <f t="shared" si="1601"/>
        <v>0</v>
      </c>
      <c r="DO195" s="39"/>
      <c r="DP195" s="39">
        <f t="shared" si="1061"/>
        <v>0</v>
      </c>
      <c r="DQ195" s="39">
        <f t="shared" si="1549"/>
        <v>748</v>
      </c>
      <c r="DR195" s="39">
        <f t="shared" si="1549"/>
        <v>24263700.857439164</v>
      </c>
    </row>
    <row r="196" spans="1:122" ht="27" customHeight="1" x14ac:dyDescent="0.25">
      <c r="A196" s="46"/>
      <c r="B196" s="47">
        <v>164</v>
      </c>
      <c r="C196" s="33" t="s">
        <v>327</v>
      </c>
      <c r="D196" s="34">
        <f t="shared" si="1065"/>
        <v>19063</v>
      </c>
      <c r="E196" s="35">
        <v>18530</v>
      </c>
      <c r="F196" s="35">
        <v>18715</v>
      </c>
      <c r="G196" s="48">
        <v>2.11</v>
      </c>
      <c r="H196" s="37">
        <v>0.7</v>
      </c>
      <c r="I196" s="66">
        <v>0.7</v>
      </c>
      <c r="J196" s="66">
        <v>0.65</v>
      </c>
      <c r="K196" s="34">
        <v>1.4</v>
      </c>
      <c r="L196" s="34">
        <v>1.68</v>
      </c>
      <c r="M196" s="34">
        <v>2.23</v>
      </c>
      <c r="N196" s="34">
        <v>2.57</v>
      </c>
      <c r="O196" s="39">
        <v>0</v>
      </c>
      <c r="P196" s="39">
        <f t="shared" ref="P196:P197" si="1602">(O196/12*5*$D196*$G196*$H196*$K196)+(O196/12*4*$E196*$G196*$I196*$K196)+(O196/12*3*$F196*$G196*$I196*$K196)</f>
        <v>0</v>
      </c>
      <c r="Q196" s="39">
        <v>0</v>
      </c>
      <c r="R196" s="39">
        <f t="shared" ref="R196:R197" si="1603">(Q196/12*5*$D196*$G196*$H196*$K196)+(Q196/12*4*$E196*$G196*$I196*$K196)+(Q196/12*3*$F196*$G196*$I196*$K196)</f>
        <v>0</v>
      </c>
      <c r="S196" s="39">
        <v>4245</v>
      </c>
      <c r="T196" s="39">
        <f>(S196/12*5*$D196*$G196*$H196*$K196)+(S196/12*4*$E196*$G196*$I196*$K196)+(S196/12*3*$F196*$G196*$J196*$K196)</f>
        <v>162074704.02812499</v>
      </c>
      <c r="U196" s="39"/>
      <c r="V196" s="39">
        <f t="shared" ref="V196:V197" si="1604">(U196/12*5*$D196*$G196*$H196*$K196)+(U196/12*4*$E196*$G196*$I196*$K196)+(U196/12*3*$F196*$G196*$I196*$K196)</f>
        <v>0</v>
      </c>
      <c r="W196" s="39">
        <v>0</v>
      </c>
      <c r="X196" s="39">
        <f t="shared" ref="X196:X197" si="1605">(W196/12*5*$D196*$G196*$H196*$K196)+(W196/12*4*$E196*$G196*$I196*$K196)+(W196/12*3*$F196*$G196*$I196*$K196)</f>
        <v>0</v>
      </c>
      <c r="Y196" s="39">
        <v>0</v>
      </c>
      <c r="Z196" s="39">
        <f t="shared" ref="Z196:Z197" si="1606">(Y196/12*5*$D196*$G196*$H196*$K196)+(Y196/12*4*$E196*$G196*$I196*$K196)+(Y196/12*3*$F196*$G196*$I196*$K196)</f>
        <v>0</v>
      </c>
      <c r="AA196" s="39">
        <v>0</v>
      </c>
      <c r="AB196" s="39">
        <f t="shared" ref="AB196:AB197" si="1607">(AA196/12*5*$D196*$G196*$H196*$K196)+(AA196/12*4*$E196*$G196*$I196*$K196)+(AA196/12*3*$F196*$G196*$I196*$K196)</f>
        <v>0</v>
      </c>
      <c r="AC196" s="39">
        <v>0</v>
      </c>
      <c r="AD196" s="39">
        <f t="shared" ref="AD196:AD197" si="1608">(AC196/12*5*$D196*$G196*$H196*$K196)+(AC196/12*4*$E196*$G196*$I196*$K196)+(AC196/12*3*$F196*$G196*$I196*$K196)</f>
        <v>0</v>
      </c>
      <c r="AE196" s="39">
        <v>0</v>
      </c>
      <c r="AF196" s="39">
        <f t="shared" ref="AF196:AF197" si="1609">(AE196/12*5*$D196*$G196*$H196*$K196)+(AE196/12*4*$E196*$G196*$I196*$K196)+(AE196/12*3*$F196*$G196*$I196*$K196)</f>
        <v>0</v>
      </c>
      <c r="AG196" s="39">
        <v>0</v>
      </c>
      <c r="AH196" s="39">
        <f t="shared" ref="AH196:AH197" si="1610">(AG196/12*5*$D196*$G196*$H196*$K196)+(AG196/12*4*$E196*$G196*$I196*$K196)+(AG196/12*3*$F196*$G196*$I196*$K196)</f>
        <v>0</v>
      </c>
      <c r="AI196" s="39">
        <v>0</v>
      </c>
      <c r="AJ196" s="39">
        <f t="shared" ref="AJ196:AJ197" si="1611">(AI196/12*5*$D196*$G196*$H196*$K196)+(AI196/12*4*$E196*$G196*$I196*$K196)+(AI196/12*3*$F196*$G196*$I196*$K196)</f>
        <v>0</v>
      </c>
      <c r="AK196" s="39"/>
      <c r="AL196" s="39">
        <f t="shared" ref="AL196:AL197" si="1612">(AK196/12*5*$D196*$G196*$H196*$K196)+(AK196/12*4*$E196*$G196*$I196*$K196)+(AK196/12*3*$F196*$G196*$I196*$K196)</f>
        <v>0</v>
      </c>
      <c r="AM196" s="42">
        <v>0</v>
      </c>
      <c r="AN196" s="39">
        <f t="shared" ref="AN196:AN197" si="1613">(AM196/12*5*$D196*$G196*$H196*$K196)+(AM196/12*4*$E196*$G196*$I196*$K196)+(AM196/12*3*$F196*$G196*$I196*$K196)</f>
        <v>0</v>
      </c>
      <c r="AO196" s="43">
        <v>0</v>
      </c>
      <c r="AP196" s="39">
        <f t="shared" ref="AP196:AP197" si="1614">(AO196/12*5*$D196*$G196*$H196*$L196)+(AO196/12*4*$E196*$G196*$I196*$L196)+(AO196/12*3*$F196*$G196*$I196*$L196)</f>
        <v>0</v>
      </c>
      <c r="AQ196" s="39">
        <v>0</v>
      </c>
      <c r="AR196" s="39">
        <f t="shared" ref="AR196:AR197" si="1615">(AQ196/12*5*$D196*$G196*$H196*$L196)+(AQ196/12*4*$E196*$G196*$I196*$L196)+(AQ196/12*3*$F196*$G196*$I196*$L196)</f>
        <v>0</v>
      </c>
      <c r="AS196" s="39">
        <v>0</v>
      </c>
      <c r="AT196" s="39">
        <f t="shared" ref="AT196:AT197" si="1616">(AS196/12*5*$D196*$G196*$H196*$L196)+(AS196/12*4*$E196*$G196*$I196*$L196)+(AS196/12*3*$F196*$G196*$I196*$L196)</f>
        <v>0</v>
      </c>
      <c r="AU196" s="39">
        <v>0</v>
      </c>
      <c r="AV196" s="39">
        <f t="shared" ref="AV196:AV197" si="1617">(AU196/12*5*$D196*$G196*$H196*$L196)+(AU196/12*4*$E196*$G196*$I196*$L196)+(AU196/12*3*$F196*$G196*$I196*$L196)</f>
        <v>0</v>
      </c>
      <c r="AW196" s="39"/>
      <c r="AX196" s="39">
        <f t="shared" ref="AX196:AX197" si="1618">(AW196/12*5*$D196*$G196*$H196*$K196)+(AW196/12*4*$E196*$G196*$I196*$K196)+(AW196/12*3*$F196*$G196*$I196*$K196)</f>
        <v>0</v>
      </c>
      <c r="AY196" s="39"/>
      <c r="AZ196" s="39">
        <f t="shared" ref="AZ196:AZ197" si="1619">(AY196/12*5*$D196*$G196*$H196*$K196)+(AY196/12*4*$E196*$G196*$I196*$K196)+(AY196/12*3*$F196*$G196*$I196*$K196)</f>
        <v>0</v>
      </c>
      <c r="BA196" s="39">
        <v>0</v>
      </c>
      <c r="BB196" s="39">
        <f t="shared" ref="BB196:BB197" si="1620">(BA196/12*5*$D196*$G196*$H196*$L196)+(BA196/12*4*$E196*$G196*$I196*$L196)+(BA196/12*3*$F196*$G196*$I196*$L196)</f>
        <v>0</v>
      </c>
      <c r="BC196" s="39">
        <v>0</v>
      </c>
      <c r="BD196" s="39">
        <f t="shared" ref="BD196:BD197" si="1621">(BC196/12*5*$D196*$G196*$H196*$K196)+(BC196/12*4*$E196*$G196*$I196*$K196)+(BC196/12*3*$F196*$G196*$I196*$K196)</f>
        <v>0</v>
      </c>
      <c r="BE196" s="39">
        <v>0</v>
      </c>
      <c r="BF196" s="39">
        <f t="shared" ref="BF196:BF197" si="1622">(BE196/12*5*$D196*$G196*$H196*$K196)+(BE196/12*4*$E196*$G196*$I196*$K196)+(BE196/12*3*$F196*$G196*$I196*$K196)</f>
        <v>0</v>
      </c>
      <c r="BG196" s="39">
        <v>0</v>
      </c>
      <c r="BH196" s="39">
        <f t="shared" ref="BH196:BH197" si="1623">(BG196/12*5*$D196*$G196*$H196*$K196)+(BG196/12*4*$E196*$G196*$I196*$K196)+(BG196/12*3*$F196*$G196*$I196*$K196)</f>
        <v>0</v>
      </c>
      <c r="BI196" s="39">
        <v>0</v>
      </c>
      <c r="BJ196" s="39">
        <f t="shared" ref="BJ196:BJ197" si="1624">(BI196/12*5*$D196*$G196*$H196*$L196)+(BI196/12*4*$E196*$G196*$I196*$L196)+(BI196/12*3*$F196*$G196*$I196*$L196)</f>
        <v>0</v>
      </c>
      <c r="BK196" s="39">
        <f>39+6</f>
        <v>45</v>
      </c>
      <c r="BL196" s="39">
        <f>(BK196/12*5*$D196*$G196*$H196*$K196)+(BK196/12*4*$E196*$G196*$I196*$K196)+(BK196/12*3*$F196*$G196*$J196*$K196)</f>
        <v>1718106.4031249997</v>
      </c>
      <c r="BM196" s="39">
        <v>0</v>
      </c>
      <c r="BN196" s="39">
        <f t="shared" ref="BN196:BN197" si="1625">(BM196/12*5*$D196*$G196*$H196*$K196)+(BM196/12*4*$E196*$G196*$I196*$K196)+(BM196/12*3*$F196*$G196*$I196*$K196)</f>
        <v>0</v>
      </c>
      <c r="BO196" s="49">
        <v>40</v>
      </c>
      <c r="BP196" s="39">
        <f>(BO196/12*5*$D196*$G196*$H196*$L196)+(BO196/12*4*$E196*$G196*$I196*$L196)+(BO196/12*3*$F196*$G196*$J196*$L196)</f>
        <v>1832646.8299999998</v>
      </c>
      <c r="BQ196" s="39">
        <v>0</v>
      </c>
      <c r="BR196" s="39">
        <f t="shared" ref="BR196:BR197" si="1626">(BQ196/12*5*$D196*$G196*$H196*$L196)+(BQ196/12*4*$E196*$G196*$I196*$L196)+(BQ196/12*3*$F196*$G196*$I196*$L196)</f>
        <v>0</v>
      </c>
      <c r="BS196" s="39">
        <v>0</v>
      </c>
      <c r="BT196" s="39">
        <f t="shared" ref="BT196:BT197" si="1627">(BS196/12*5*$D196*$G196*$H196*$K196)+(BS196/12*4*$E196*$G196*$I196*$K196)+(BS196/12*3*$F196*$G196*$I196*$K196)</f>
        <v>0</v>
      </c>
      <c r="BU196" s="39">
        <v>0</v>
      </c>
      <c r="BV196" s="39">
        <f t="shared" ref="BV196:BV197" si="1628">(BU196/12*5*$D196*$G196*$H196*$K196)+(BU196/12*4*$E196*$G196*$I196*$K196)+(BU196/12*3*$F196*$G196*$I196*$K196)</f>
        <v>0</v>
      </c>
      <c r="BW196" s="39">
        <v>0</v>
      </c>
      <c r="BX196" s="39">
        <f t="shared" ref="BX196:BX197" si="1629">(BW196/12*5*$D196*$G196*$H196*$L196)+(BW196/12*4*$E196*$G196*$I196*$L196)+(BW196/12*3*$F196*$G196*$I196*$L196)</f>
        <v>0</v>
      </c>
      <c r="BY196" s="39"/>
      <c r="BZ196" s="39">
        <f t="shared" ref="BZ196:BZ197" si="1630">(BY196/12*5*$D196*$G196*$H196*$L196)+(BY196/12*4*$E196*$G196*$I196*$L196)+(BY196/12*3*$F196*$G196*$I196*$L196)</f>
        <v>0</v>
      </c>
      <c r="CA196" s="39">
        <v>0</v>
      </c>
      <c r="CB196" s="39">
        <f t="shared" ref="CB196:CB197" si="1631">(CA196/12*5*$D196*$G196*$H196*$K196)+(CA196/12*4*$E196*$G196*$I196*$K196)+(CA196/12*3*$F196*$G196*$I196*$K196)</f>
        <v>0</v>
      </c>
      <c r="CC196" s="39">
        <v>0</v>
      </c>
      <c r="CD196" s="39">
        <f t="shared" ref="CD196:CD197" si="1632">(CC196/12*5*$D196*$G196*$H196*$L196)+(CC196/12*4*$E196*$G196*$I196*$L196)+(CC196/12*3*$F196*$G196*$I196*$L196)</f>
        <v>0</v>
      </c>
      <c r="CE196" s="39">
        <v>0</v>
      </c>
      <c r="CF196" s="39">
        <f t="shared" ref="CF196:CF197" si="1633">(CE196/12*5*$D196*$G196*$H196*$K196)+(CE196/12*4*$E196*$G196*$I196*$K196)+(CE196/12*3*$F196*$G196*$I196*$K196)</f>
        <v>0</v>
      </c>
      <c r="CG196" s="39"/>
      <c r="CH196" s="39">
        <f t="shared" ref="CH196:CH197" si="1634">(CG196/12*5*$D196*$G196*$H196*$K196)+(CG196/12*4*$E196*$G196*$I196*$K196)+(CG196/12*3*$F196*$G196*$I196*$K196)</f>
        <v>0</v>
      </c>
      <c r="CI196" s="39"/>
      <c r="CJ196" s="39">
        <f t="shared" ref="CJ196:CJ197" si="1635">(CI196/12*5*$D196*$G196*$H196*$K196)+(CI196/12*4*$E196*$G196*$I196*$K196)+(CI196/12*3*$F196*$G196*$I196*$K196)</f>
        <v>0</v>
      </c>
      <c r="CK196" s="39"/>
      <c r="CL196" s="39">
        <f t="shared" ref="CL196:CL197" si="1636">(CK196/12*5*$D196*$G196*$H196*$K196)+(CK196/12*4*$E196*$G196*$I196*$K196)+(CK196/12*3*$F196*$G196*$I196*$K196)</f>
        <v>0</v>
      </c>
      <c r="CM196" s="39"/>
      <c r="CN196" s="39">
        <f t="shared" ref="CN196:CN197" si="1637">(CM196/12*5*$D196*$G196*$H196*$L196)+(CM196/12*4*$E196*$G196*$I196*$L196)+(CM196/12*3*$F196*$G196*$I196*$L196)</f>
        <v>0</v>
      </c>
      <c r="CO196" s="39"/>
      <c r="CP196" s="39">
        <f t="shared" ref="CP196:CP197" si="1638">(CO196/12*5*$D196*$G196*$H196*$L196)+(CO196/12*4*$E196*$G196*$I196*$L196)+(CO196/12*3*$F196*$G196*$I196*$L196)</f>
        <v>0</v>
      </c>
      <c r="CQ196" s="44"/>
      <c r="CR196" s="39">
        <f t="shared" ref="CR196:CR197" si="1639">(CQ196/12*5*$D196*$G196*$H196*$K196)+(CQ196/12*4*$E196*$G196*$I196*$K196)+(CQ196/12*3*$F196*$G196*$I196*$K196)</f>
        <v>0</v>
      </c>
      <c r="CS196" s="39"/>
      <c r="CT196" s="39">
        <f t="shared" ref="CT196:CT197" si="1640">(CS196/12*5*$D196*$G196*$H196*$L196)+(CS196/12*4*$E196*$G196*$I196*$L196)+(CS196/12*3*$F196*$G196*$I196*$L196)</f>
        <v>0</v>
      </c>
      <c r="CU196" s="39"/>
      <c r="CV196" s="39">
        <f t="shared" ref="CV196:CV197" si="1641">(CU196/12*5*$D196*$G196*$H196*$L196)+(CU196/12*4*$E196*$G196*$I196*$L196)+(CU196/12*3*$F196*$G196*$I196*$L196)</f>
        <v>0</v>
      </c>
      <c r="CW196" s="39"/>
      <c r="CX196" s="39">
        <f t="shared" ref="CX196:CX197" si="1642">(CW196/12*5*$D196*$G196*$H196*$L196)+(CW196/12*4*$E196*$G196*$I196*$L196)+(CW196/12*3*$F196*$G196*$I196*$L196)</f>
        <v>0</v>
      </c>
      <c r="CY196" s="39"/>
      <c r="CZ196" s="39">
        <f t="shared" ref="CZ196:CZ197" si="1643">(CY196/12*5*$D196*$G196*$H196*$L196)+(CY196/12*4*$E196*$G196*$I196*$L196)+(CY196/12*3*$F196*$G196*$I196*$L196)</f>
        <v>0</v>
      </c>
      <c r="DA196" s="39"/>
      <c r="DB196" s="39">
        <f t="shared" ref="DB196:DB197" si="1644">(DA196/12*5*$D196*$G196*$H196*$L196)+(DA196/12*4*$E196*$G196*$I196*$L196)+(DA196/12*3*$F196*$G196*$I196*$L196)</f>
        <v>0</v>
      </c>
      <c r="DC196" s="39"/>
      <c r="DD196" s="39">
        <f t="shared" ref="DD196:DD197" si="1645">(DC196/12*5*$D196*$G196*$H196*$K196)+(DC196/12*4*$E196*$G196*$I196*$K196)+(DC196/12*3*$F196*$G196*$I196*$K196)</f>
        <v>0</v>
      </c>
      <c r="DE196" s="39"/>
      <c r="DF196" s="39">
        <f t="shared" ref="DF196:DF197" si="1646">(DE196/12*5*$D196*$G196*$H196*$K196)+(DE196/12*4*$E196*$G196*$I196*$K196)+(DE196/12*3*$F196*$G196*$I196*$K196)</f>
        <v>0</v>
      </c>
      <c r="DG196" s="39"/>
      <c r="DH196" s="39">
        <f t="shared" ref="DH196:DH197" si="1647">(DG196/12*5*$D196*$G196*$H196*$L196)+(DG196/12*4*$E196*$G196*$I196*$L196)+(DG196/12*3*$F196*$G196*$I196*$L196)</f>
        <v>0</v>
      </c>
      <c r="DI196" s="39"/>
      <c r="DJ196" s="39">
        <f t="shared" ref="DJ196:DJ197" si="1648">(DI196/12*5*$D196*$G196*$H196*$L196)+(DI196/12*4*$E196*$G196*$I196*$L196)+(DI196/12*3*$F196*$G196*$I196*$L196)</f>
        <v>0</v>
      </c>
      <c r="DK196" s="39"/>
      <c r="DL196" s="39">
        <f t="shared" ref="DL196:DL197" si="1649">(DK196/12*5*$D196*$G196*$H196*$M196)+(DK196/12*4*$E196*$G196*$I196*$M196)+(DK196/12*3*$F196*$G196*$I196*$M196)</f>
        <v>0</v>
      </c>
      <c r="DM196" s="39"/>
      <c r="DN196" s="39">
        <f t="shared" ref="DN196:DN197" si="1650">(DM196/12*5*$D196*$G196*$H196*$N196)+(DM196/12*4*$E196*$G196*$I196*$N196)+(DM196/12*3*$F196*$G196*$I196*$N196)</f>
        <v>0</v>
      </c>
      <c r="DO196" s="39"/>
      <c r="DP196" s="39">
        <f t="shared" ref="DP196:DP197" si="1651">(DO196*$D196*$G196*$H196*$L196)</f>
        <v>0</v>
      </c>
      <c r="DQ196" s="39">
        <f t="shared" si="1549"/>
        <v>4330</v>
      </c>
      <c r="DR196" s="39">
        <f t="shared" si="1549"/>
        <v>165625457.26124999</v>
      </c>
    </row>
    <row r="197" spans="1:122" ht="27" customHeight="1" x14ac:dyDescent="0.25">
      <c r="A197" s="46"/>
      <c r="B197" s="47">
        <v>165</v>
      </c>
      <c r="C197" s="33" t="s">
        <v>328</v>
      </c>
      <c r="D197" s="34">
        <f t="shared" si="1065"/>
        <v>19063</v>
      </c>
      <c r="E197" s="35">
        <v>18530</v>
      </c>
      <c r="F197" s="35">
        <v>18715</v>
      </c>
      <c r="G197" s="48">
        <v>2.33</v>
      </c>
      <c r="H197" s="37">
        <v>0.9</v>
      </c>
      <c r="I197" s="66">
        <v>0.77</v>
      </c>
      <c r="J197" s="66">
        <v>0.7</v>
      </c>
      <c r="K197" s="34">
        <v>1.4</v>
      </c>
      <c r="L197" s="34">
        <v>1.68</v>
      </c>
      <c r="M197" s="34">
        <v>2.23</v>
      </c>
      <c r="N197" s="34">
        <v>2.57</v>
      </c>
      <c r="O197" s="39">
        <v>0</v>
      </c>
      <c r="P197" s="39">
        <f t="shared" si="1602"/>
        <v>0</v>
      </c>
      <c r="Q197" s="39">
        <v>0</v>
      </c>
      <c r="R197" s="39">
        <f t="shared" si="1603"/>
        <v>0</v>
      </c>
      <c r="S197" s="39">
        <v>458</v>
      </c>
      <c r="T197" s="39">
        <f>(S197/12*5*$D197*$G197*$H197*$K197)+(S197/12*4*$E197*$G197*$I197*$K197)+(S197/12*3*$F197*$G197*$J197*$K197)</f>
        <v>22678535.580866665</v>
      </c>
      <c r="U197" s="39"/>
      <c r="V197" s="39">
        <f t="shared" si="1604"/>
        <v>0</v>
      </c>
      <c r="W197" s="39"/>
      <c r="X197" s="39">
        <f t="shared" si="1605"/>
        <v>0</v>
      </c>
      <c r="Y197" s="39">
        <v>0</v>
      </c>
      <c r="Z197" s="39">
        <f t="shared" si="1606"/>
        <v>0</v>
      </c>
      <c r="AA197" s="39"/>
      <c r="AB197" s="39">
        <f t="shared" si="1607"/>
        <v>0</v>
      </c>
      <c r="AC197" s="39"/>
      <c r="AD197" s="39">
        <f t="shared" si="1608"/>
        <v>0</v>
      </c>
      <c r="AE197" s="39">
        <v>0</v>
      </c>
      <c r="AF197" s="39">
        <f t="shared" si="1609"/>
        <v>0</v>
      </c>
      <c r="AG197" s="39">
        <v>0</v>
      </c>
      <c r="AH197" s="39">
        <f t="shared" si="1610"/>
        <v>0</v>
      </c>
      <c r="AI197" s="39"/>
      <c r="AJ197" s="39">
        <f t="shared" si="1611"/>
        <v>0</v>
      </c>
      <c r="AK197" s="39"/>
      <c r="AL197" s="39">
        <f t="shared" si="1612"/>
        <v>0</v>
      </c>
      <c r="AM197" s="42">
        <v>0</v>
      </c>
      <c r="AN197" s="39">
        <f t="shared" si="1613"/>
        <v>0</v>
      </c>
      <c r="AO197" s="43">
        <v>0</v>
      </c>
      <c r="AP197" s="39">
        <f t="shared" si="1614"/>
        <v>0</v>
      </c>
      <c r="AQ197" s="39"/>
      <c r="AR197" s="39">
        <f t="shared" si="1615"/>
        <v>0</v>
      </c>
      <c r="AS197" s="39"/>
      <c r="AT197" s="39">
        <f t="shared" si="1616"/>
        <v>0</v>
      </c>
      <c r="AU197" s="39"/>
      <c r="AV197" s="39">
        <f t="shared" si="1617"/>
        <v>0</v>
      </c>
      <c r="AW197" s="39"/>
      <c r="AX197" s="39">
        <f t="shared" si="1618"/>
        <v>0</v>
      </c>
      <c r="AY197" s="39"/>
      <c r="AZ197" s="39">
        <f t="shared" si="1619"/>
        <v>0</v>
      </c>
      <c r="BA197" s="39"/>
      <c r="BB197" s="39">
        <f t="shared" si="1620"/>
        <v>0</v>
      </c>
      <c r="BC197" s="39"/>
      <c r="BD197" s="39">
        <f t="shared" si="1621"/>
        <v>0</v>
      </c>
      <c r="BE197" s="39"/>
      <c r="BF197" s="39">
        <f t="shared" si="1622"/>
        <v>0</v>
      </c>
      <c r="BG197" s="39"/>
      <c r="BH197" s="39">
        <f t="shared" si="1623"/>
        <v>0</v>
      </c>
      <c r="BI197" s="39"/>
      <c r="BJ197" s="39">
        <f t="shared" si="1624"/>
        <v>0</v>
      </c>
      <c r="BK197" s="39">
        <v>3</v>
      </c>
      <c r="BL197" s="39">
        <f>(BK197/12*5*$D197*$G197*$H197*$K197)+(BK197/12*4*$E197*$G197*$I197*$K197)+(BK197/12*3*$F197*$G197*$J197*$K197)</f>
        <v>148549.3597</v>
      </c>
      <c r="BM197" s="39"/>
      <c r="BN197" s="39">
        <f t="shared" si="1625"/>
        <v>0</v>
      </c>
      <c r="BO197" s="49"/>
      <c r="BP197" s="39">
        <f t="shared" ref="BP197" si="1652">(BO197/12*5*$D197*$G197*$H197*$L197)+(BO197/12*4*$E197*$G197*$I197*$L197)+(BO197/12*3*$F197*$G197*$I197*$L197)</f>
        <v>0</v>
      </c>
      <c r="BQ197" s="39"/>
      <c r="BR197" s="39">
        <f t="shared" si="1626"/>
        <v>0</v>
      </c>
      <c r="BS197" s="39"/>
      <c r="BT197" s="39">
        <f t="shared" si="1627"/>
        <v>0</v>
      </c>
      <c r="BU197" s="39"/>
      <c r="BV197" s="39">
        <f t="shared" si="1628"/>
        <v>0</v>
      </c>
      <c r="BW197" s="39"/>
      <c r="BX197" s="39">
        <f t="shared" si="1629"/>
        <v>0</v>
      </c>
      <c r="BY197" s="39"/>
      <c r="BZ197" s="39">
        <f t="shared" si="1630"/>
        <v>0</v>
      </c>
      <c r="CA197" s="39"/>
      <c r="CB197" s="39">
        <f t="shared" si="1631"/>
        <v>0</v>
      </c>
      <c r="CC197" s="39"/>
      <c r="CD197" s="39">
        <f t="shared" si="1632"/>
        <v>0</v>
      </c>
      <c r="CE197" s="39"/>
      <c r="CF197" s="39">
        <f t="shared" si="1633"/>
        <v>0</v>
      </c>
      <c r="CG197" s="39"/>
      <c r="CH197" s="39">
        <f t="shared" si="1634"/>
        <v>0</v>
      </c>
      <c r="CI197" s="39"/>
      <c r="CJ197" s="39">
        <f t="shared" si="1635"/>
        <v>0</v>
      </c>
      <c r="CK197" s="39"/>
      <c r="CL197" s="39">
        <f t="shared" si="1636"/>
        <v>0</v>
      </c>
      <c r="CM197" s="39"/>
      <c r="CN197" s="39">
        <f t="shared" si="1637"/>
        <v>0</v>
      </c>
      <c r="CO197" s="39"/>
      <c r="CP197" s="39">
        <f t="shared" si="1638"/>
        <v>0</v>
      </c>
      <c r="CQ197" s="44"/>
      <c r="CR197" s="39">
        <f t="shared" si="1639"/>
        <v>0</v>
      </c>
      <c r="CS197" s="39"/>
      <c r="CT197" s="39">
        <f t="shared" si="1640"/>
        <v>0</v>
      </c>
      <c r="CU197" s="39"/>
      <c r="CV197" s="39">
        <f t="shared" si="1641"/>
        <v>0</v>
      </c>
      <c r="CW197" s="39"/>
      <c r="CX197" s="39">
        <f t="shared" si="1642"/>
        <v>0</v>
      </c>
      <c r="CY197" s="39"/>
      <c r="CZ197" s="39">
        <f t="shared" si="1643"/>
        <v>0</v>
      </c>
      <c r="DA197" s="39"/>
      <c r="DB197" s="39">
        <f t="shared" si="1644"/>
        <v>0</v>
      </c>
      <c r="DC197" s="39"/>
      <c r="DD197" s="39">
        <f t="shared" si="1645"/>
        <v>0</v>
      </c>
      <c r="DE197" s="39"/>
      <c r="DF197" s="39">
        <f t="shared" si="1646"/>
        <v>0</v>
      </c>
      <c r="DG197" s="39"/>
      <c r="DH197" s="39">
        <f t="shared" si="1647"/>
        <v>0</v>
      </c>
      <c r="DI197" s="39"/>
      <c r="DJ197" s="39">
        <f t="shared" si="1648"/>
        <v>0</v>
      </c>
      <c r="DK197" s="39"/>
      <c r="DL197" s="39">
        <f t="shared" si="1649"/>
        <v>0</v>
      </c>
      <c r="DM197" s="39"/>
      <c r="DN197" s="39">
        <f t="shared" si="1650"/>
        <v>0</v>
      </c>
      <c r="DO197" s="39"/>
      <c r="DP197" s="39">
        <f t="shared" si="1651"/>
        <v>0</v>
      </c>
      <c r="DQ197" s="39">
        <f t="shared" si="1549"/>
        <v>461</v>
      </c>
      <c r="DR197" s="39">
        <f t="shared" si="1549"/>
        <v>22827084.940566666</v>
      </c>
    </row>
    <row r="198" spans="1:122" ht="15.75" customHeight="1" x14ac:dyDescent="0.25">
      <c r="A198" s="46"/>
      <c r="B198" s="47">
        <v>166</v>
      </c>
      <c r="C198" s="33" t="s">
        <v>329</v>
      </c>
      <c r="D198" s="34">
        <f t="shared" si="1065"/>
        <v>19063</v>
      </c>
      <c r="E198" s="35">
        <v>18530</v>
      </c>
      <c r="F198" s="35">
        <v>18715</v>
      </c>
      <c r="G198" s="48">
        <v>0.51</v>
      </c>
      <c r="H198" s="37">
        <v>1</v>
      </c>
      <c r="I198" s="38">
        <v>1</v>
      </c>
      <c r="J198" s="38"/>
      <c r="K198" s="34">
        <v>1.4</v>
      </c>
      <c r="L198" s="34">
        <v>1.68</v>
      </c>
      <c r="M198" s="34">
        <v>2.23</v>
      </c>
      <c r="N198" s="34">
        <v>2.57</v>
      </c>
      <c r="O198" s="39">
        <v>0</v>
      </c>
      <c r="P198" s="39">
        <f t="shared" ref="P198:P199" si="1653">(O198/12*5*$D198*$G198*$H198*$K198*P$9)+(O198/12*4*$E198*$G198*$I198*$K198*P$10)+(O198/12*3*$F198*$G198*$I198*$K198*P$10)</f>
        <v>0</v>
      </c>
      <c r="Q198" s="39">
        <v>2</v>
      </c>
      <c r="R198" s="39">
        <f t="shared" ref="R198:R199" si="1654">(Q198/12*5*$D198*$G198*$H198*$K198*R$9)+(Q198/12*4*$E198*$G198*$I198*$K198*R$10)+(Q198/12*3*$F198*$G198*$I198*$K198*R$10)</f>
        <v>28507.598349999997</v>
      </c>
      <c r="S198" s="39">
        <v>96</v>
      </c>
      <c r="T198" s="39">
        <f t="shared" ref="T198:T199" si="1655">(S198/12*5*$D198*$G198*$H198*$K198*T$9)+(S198/12*4*$E198*$G198*$I198*$K198*T$10)+(S198/12*3*$F198*$G198*$I198*$K198*T$10)</f>
        <v>1591586.8247999998</v>
      </c>
      <c r="U198" s="39"/>
      <c r="V198" s="39">
        <f t="shared" ref="V198:V199" si="1656">(U198/12*5*$D198*$G198*$H198*$K198*V$9)+(U198/12*4*$E198*$G198*$I198*$K198*V$10)+(U198/12*3*$F198*$G198*$I198*$K198*V$10)</f>
        <v>0</v>
      </c>
      <c r="W198" s="39">
        <v>0</v>
      </c>
      <c r="X198" s="39">
        <f t="shared" ref="X198:X199" si="1657">(W198/12*5*$D198*$G198*$H198*$K198*X$9)+(W198/12*4*$E198*$G198*$I198*$K198*X$10)+(W198/12*3*$F198*$G198*$I198*$K198*X$10)</f>
        <v>0</v>
      </c>
      <c r="Y198" s="39">
        <v>0</v>
      </c>
      <c r="Z198" s="39">
        <f t="shared" ref="Z198:Z199" si="1658">(Y198/12*5*$D198*$G198*$H198*$K198*Z$9)+(Y198/12*4*$E198*$G198*$I198*$K198*Z$10)+(Y198/12*3*$F198*$G198*$I198*$K198*Z$10)</f>
        <v>0</v>
      </c>
      <c r="AA198" s="39">
        <v>0</v>
      </c>
      <c r="AB198" s="39">
        <f t="shared" ref="AB198:AB199" si="1659">(AA198/12*5*$D198*$G198*$H198*$K198*AB$9)+(AA198/12*4*$E198*$G198*$I198*$K198*AB$10)+(AA198/12*3*$F198*$G198*$I198*$K198*AB$10)</f>
        <v>0</v>
      </c>
      <c r="AC198" s="39">
        <v>0</v>
      </c>
      <c r="AD198" s="39">
        <f t="shared" ref="AD198:AD199" si="1660">(AC198/12*5*$D198*$G198*$H198*$K198*AD$9)+(AC198/12*4*$E198*$G198*$I198*$K198*AD$10)+(AC198/12*3*$F198*$G198*$I198*$K198*AD$10)</f>
        <v>0</v>
      </c>
      <c r="AE198" s="39">
        <v>0</v>
      </c>
      <c r="AF198" s="39">
        <f t="shared" ref="AF198:AF199" si="1661">(AE198/12*5*$D198*$G198*$H198*$K198*AF$9)+(AE198/12*4*$E198*$G198*$I198*$K198*AF$10)+(AE198/12*3*$F198*$G198*$I198*$K198*AF$10)</f>
        <v>0</v>
      </c>
      <c r="AG198" s="39">
        <v>0</v>
      </c>
      <c r="AH198" s="39">
        <f t="shared" ref="AH198:AH199" si="1662">(AG198/12*5*$D198*$G198*$H198*$K198*AH$9)+(AG198/12*4*$E198*$G198*$I198*$K198*AH$10)+(AG198/12*3*$F198*$G198*$I198*$K198*AH$10)</f>
        <v>0</v>
      </c>
      <c r="AI198" s="39">
        <v>5</v>
      </c>
      <c r="AJ198" s="39">
        <f t="shared" ref="AJ198:AJ199" si="1663">(AI198/12*5*$D198*$G198*$H198*$K198*AJ$9)+(AI198/12*4*$E198*$G198*$I198*$K198*AJ$10)+(AI198/12*3*$F198*$G198*$I198*$K198*AJ$10)</f>
        <v>60682.607125000002</v>
      </c>
      <c r="AK198" s="39"/>
      <c r="AL198" s="39">
        <f t="shared" ref="AL198:AL199" si="1664">(AK198/12*5*$D198*$G198*$H198*$K198*AL$9)+(AK198/12*4*$E198*$G198*$I198*$K198*AL$10)+(AK198/12*3*$F198*$G198*$I198*$K198*AL$10)</f>
        <v>0</v>
      </c>
      <c r="AM198" s="42">
        <v>0</v>
      </c>
      <c r="AN198" s="39">
        <f t="shared" ref="AN198:AN199" si="1665">(AM198/12*5*$D198*$G198*$H198*$K198*AN$9)+(AM198/12*4*$E198*$G198*$I198*$K198*AN$10)+(AM198/12*3*$F198*$G198*$I198*$K198*AN$10)</f>
        <v>0</v>
      </c>
      <c r="AO198" s="43">
        <v>1</v>
      </c>
      <c r="AP198" s="39">
        <f t="shared" ref="AP198:AP199" si="1666">(AO198/12*5*$D198*$G198*$H198*$L198*AP$9)+(AO198/12*4*$E198*$G198*$I198*$L198*AP$10)+(AO198/12*3*$F198*$G198*$I198*$L198*AP$10)</f>
        <v>16475.725643999998</v>
      </c>
      <c r="AQ198" s="39">
        <v>0</v>
      </c>
      <c r="AR198" s="39">
        <f t="shared" ref="AR198:AR199" si="1667">(AQ198/12*5*$D198*$G198*$H198*$L198*AR$9)+(AQ198/12*4*$E198*$G198*$I198*$L198*AR$10)+(AQ198/12*3*$F198*$G198*$I198*$L198*AR$10)</f>
        <v>0</v>
      </c>
      <c r="AS198" s="39"/>
      <c r="AT198" s="39">
        <f t="shared" ref="AT198:AT199" si="1668">(AS198/12*5*$D198*$G198*$H198*$L198*AT$9)+(AS198/12*4*$E198*$G198*$I198*$L198*AT$10)+(AS198/12*3*$F198*$G198*$I198*$L198*AT$11)</f>
        <v>0</v>
      </c>
      <c r="AU198" s="39">
        <v>0</v>
      </c>
      <c r="AV198" s="39">
        <f t="shared" ref="AV198:AV199" si="1669">(AU198/12*5*$D198*$G198*$H198*$L198*AV$9)+(AU198/12*4*$E198*$G198*$I198*$L198*AV$10)+(AU198/12*3*$F198*$G198*$I198*$L198*AV$10)</f>
        <v>0</v>
      </c>
      <c r="AW198" s="39"/>
      <c r="AX198" s="39">
        <f t="shared" ref="AX198:AX199" si="1670">(AW198/12*5*$D198*$G198*$H198*$K198*AX$9)+(AW198/12*4*$E198*$G198*$I198*$K198*AX$10)+(AW198/12*3*$F198*$G198*$I198*$K198*AX$10)</f>
        <v>0</v>
      </c>
      <c r="AY198" s="39"/>
      <c r="AZ198" s="39">
        <f t="shared" ref="AZ198:AZ199" si="1671">(AY198/12*5*$D198*$G198*$H198*$K198*AZ$9)+(AY198/12*4*$E198*$G198*$I198*$K198*AZ$10)+(AY198/12*3*$F198*$G198*$I198*$K198*AZ$10)</f>
        <v>0</v>
      </c>
      <c r="BA198" s="39">
        <v>0</v>
      </c>
      <c r="BB198" s="39">
        <f t="shared" ref="BB198:BB199" si="1672">(BA198/12*5*$D198*$G198*$H198*$L198*BB$9)+(BA198/12*4*$E198*$G198*$I198*$L198*BB$10)+(BA198/12*3*$F198*$G198*$I198*$L198*BB$10)</f>
        <v>0</v>
      </c>
      <c r="BC198" s="39">
        <v>0</v>
      </c>
      <c r="BD198" s="39">
        <f t="shared" ref="BD198:BD199" si="1673">(BC198/12*5*$D198*$G198*$H198*$K198*BD$9)+(BC198/12*4*$E198*$G198*$I198*$K198*BD$10)+(BC198/12*3*$F198*$G198*$I198*$K198*BD$10)</f>
        <v>0</v>
      </c>
      <c r="BE198" s="39">
        <v>0</v>
      </c>
      <c r="BF198" s="39">
        <f t="shared" ref="BF198:BF199" si="1674">(BE198/12*5*$D198*$G198*$H198*$K198*BF$9)+(BE198/12*4*$E198*$G198*$I198*$K198*BF$10)+(BE198/12*3*$F198*$G198*$I198*$K198*BF$10)</f>
        <v>0</v>
      </c>
      <c r="BG198" s="39">
        <v>0</v>
      </c>
      <c r="BH198" s="39">
        <f t="shared" ref="BH198:BH199" si="1675">(BG198/12*5*$D198*$G198*$H198*$K198*BH$9)+(BG198/12*4*$E198*$G198*$I198*$K198*BH$10)+(BG198/12*3*$F198*$G198*$I198*$K198*BH$10)</f>
        <v>0</v>
      </c>
      <c r="BI198" s="39">
        <v>0</v>
      </c>
      <c r="BJ198" s="39">
        <f t="shared" ref="BJ198:BJ199" si="1676">(BI198/12*5*$D198*$G198*$H198*$L198*BJ$9)+(BI198/12*4*$E198*$G198*$I198*$L198*BJ$10)+(BI198/12*3*$F198*$G198*$I198*$L198*BJ$10)</f>
        <v>0</v>
      </c>
      <c r="BK198" s="39">
        <f>1595+15</f>
        <v>1610</v>
      </c>
      <c r="BL198" s="39">
        <f t="shared" ref="BL198:BL199" si="1677">(BK198/12*5*$D198*$G198*$H198*$K198*BL$9)+(BK198/12*4*$E198*$G198*$I198*$K198*BL$10)+(BK198/12*3*$F198*$G198*$I198*$K198*BL$10)</f>
        <v>23103838.578974999</v>
      </c>
      <c r="BM198" s="39">
        <v>0</v>
      </c>
      <c r="BN198" s="39">
        <f t="shared" ref="BN198:BN199" si="1678">(BM198/12*5*$D198*$G198*$H198*$K198*BN$9)+(BM198/12*4*$E198*$G198*$I198*$K198*BN$10)+(BM198/12*3*$F198*$G198*$I198*$K198*BN$10)</f>
        <v>0</v>
      </c>
      <c r="BO198" s="49">
        <v>730</v>
      </c>
      <c r="BP198" s="39">
        <f t="shared" ref="BP198:BP199" si="1679">(BO198/12*5*$D198*$G198*$H198*$L198*BP$9)+(BO198/12*4*$E198*$G198*$I198*$L198*BP$10)+(BO198/12*3*$F198*$G198*$I198*$L198*BP$10)</f>
        <v>10699489.491599999</v>
      </c>
      <c r="BQ198" s="39">
        <v>4</v>
      </c>
      <c r="BR198" s="39">
        <f t="shared" ref="BR198:BR199" si="1680">(BQ198/12*5*$D198*$G198*$H198*$L198*BR$9)+(BQ198/12*4*$E198*$G198*$I198*$L198*BR$10)+(BQ198/12*3*$F198*$G198*$I198*$L198*BR$10)</f>
        <v>72800.982239999983</v>
      </c>
      <c r="BS198" s="39">
        <v>0</v>
      </c>
      <c r="BT198" s="39">
        <f t="shared" ref="BT198:BT199" si="1681">(BS198/12*5*$D198*$G198*$H198*$K198*BT$9)+(BS198/12*4*$E198*$G198*$I198*$K198*BT$10)+(BS198/12*3*$F198*$G198*$I198*$K198*BT$10)</f>
        <v>0</v>
      </c>
      <c r="BU198" s="39">
        <v>0</v>
      </c>
      <c r="BV198" s="39">
        <f t="shared" ref="BV198:BV199" si="1682">(BU198/12*5*$D198*$G198*$H198*$K198*BV$9)+(BU198/12*4*$E198*$G198*$I198*$K198*BV$10)+(BU198/12*3*$F198*$G198*$I198*$K198*BV$10)</f>
        <v>0</v>
      </c>
      <c r="BW198" s="39">
        <v>0</v>
      </c>
      <c r="BX198" s="39">
        <f t="shared" ref="BX198:BX199" si="1683">(BW198/12*5*$D198*$G198*$H198*$L198*BX$9)+(BW198/12*4*$E198*$G198*$I198*$L198*BX$10)+(BW198/12*3*$F198*$G198*$I198*$L198*BX$10)</f>
        <v>0</v>
      </c>
      <c r="BY198" s="39"/>
      <c r="BZ198" s="39">
        <f t="shared" ref="BZ198:BZ199" si="1684">(BY198/12*5*$D198*$G198*$H198*$L198*BZ$9)+(BY198/12*4*$E198*$G198*$I198*$L198*BZ$10)+(BY198/12*3*$F198*$G198*$I198*$L198*BZ$10)</f>
        <v>0</v>
      </c>
      <c r="CA198" s="39">
        <v>0</v>
      </c>
      <c r="CB198" s="39">
        <f t="shared" ref="CB198:CB199" si="1685">(CA198/12*5*$D198*$G198*$H198*$K198*CB$9)+(CA198/12*4*$E198*$G198*$I198*$K198*CB$10)+(CA198/12*3*$F198*$G198*$I198*$K198*CB$10)</f>
        <v>0</v>
      </c>
      <c r="CC198" s="39">
        <v>0</v>
      </c>
      <c r="CD198" s="39">
        <f t="shared" ref="CD198:CD199" si="1686">(CC198/12*5*$D198*$G198*$H198*$L198*CD$9)+(CC198/12*4*$E198*$G198*$I198*$L198*CD$10)+(CC198/12*3*$F198*$G198*$I198*$L198*CD$10)</f>
        <v>0</v>
      </c>
      <c r="CE198" s="39">
        <v>0</v>
      </c>
      <c r="CF198" s="39">
        <f t="shared" ref="CF198:CF199" si="1687">(CE198/12*5*$D198*$G198*$H198*$K198*CF$9)+(CE198/12*4*$E198*$G198*$I198*$K198*CF$10)+(CE198/12*3*$F198*$G198*$I198*$K198*CF$10)</f>
        <v>0</v>
      </c>
      <c r="CG198" s="39"/>
      <c r="CH198" s="39">
        <f t="shared" ref="CH198:CH199" si="1688">(CG198/12*5*$D198*$G198*$H198*$K198*CH$9)+(CG198/12*4*$E198*$G198*$I198*$K198*CH$10)+(CG198/12*3*$F198*$G198*$I198*$K198*CH$10)</f>
        <v>0</v>
      </c>
      <c r="CI198" s="39"/>
      <c r="CJ198" s="39">
        <f t="shared" ref="CJ198:CJ199" si="1689">(CI198/12*5*$D198*$G198*$H198*$K198*CJ$9)+(CI198/12*4*$E198*$G198*$I198*$K198*CJ$10)+(CI198/12*3*$F198*$G198*$I198*$K198*CJ$10)</f>
        <v>0</v>
      </c>
      <c r="CK198" s="39"/>
      <c r="CL198" s="39">
        <f t="shared" ref="CL198:CL199" si="1690">(CK198/12*5*$D198*$G198*$H198*$K198*CL$9)+(CK198/12*4*$E198*$G198*$I198*$K198*CL$10)+(CK198/12*3*$F198*$G198*$I198*$K198*CL$10)</f>
        <v>0</v>
      </c>
      <c r="CM198" s="39"/>
      <c r="CN198" s="39">
        <f t="shared" ref="CN198:CN199" si="1691">(CM198/12*5*$D198*$G198*$H198*$L198*CN$9)+(CM198/12*4*$E198*$G198*$I198*$L198*CN$10)+(CM198/12*3*$F198*$G198*$I198*$L198*CN$10)</f>
        <v>0</v>
      </c>
      <c r="CO198" s="39">
        <v>5</v>
      </c>
      <c r="CP198" s="39">
        <f t="shared" ref="CP198:CP199" si="1692">(CO198/12*5*$D198*$G198*$H198*$L198*CP$9)+(CO198/12*4*$E198*$G198*$I198*$L198*CP$10)+(CO198/12*3*$F198*$G198*$I198*$L198*CP$10)</f>
        <v>93882.248145000005</v>
      </c>
      <c r="CQ198" s="44"/>
      <c r="CR198" s="39">
        <f t="shared" ref="CR198:CR199" si="1693">(CQ198/12*5*$D198*$G198*$H198*$K198*CR$9)+(CQ198/12*4*$E198*$G198*$I198*$K198*CR$10)+(CQ198/12*3*$F198*$G198*$I198*$K198*CR$10)</f>
        <v>0</v>
      </c>
      <c r="CS198" s="39"/>
      <c r="CT198" s="39">
        <f t="shared" ref="CT198:CT199" si="1694">(CS198/12*5*$D198*$G198*$H198*$L198*CT$9)+(CS198/12*4*$E198*$G198*$I198*$L198*CT$10)+(CS198/12*3*$F198*$G198*$I198*$L198*CT$10)</f>
        <v>0</v>
      </c>
      <c r="CU198" s="39"/>
      <c r="CV198" s="39">
        <f t="shared" ref="CV198:CV199" si="1695">(CU198/12*5*$D198*$G198*$H198*$L198*CV$9)+(CU198/12*4*$E198*$G198*$I198*$L198*CV$10)+(CU198/12*3*$F198*$G198*$I198*$L198*CV$10)</f>
        <v>0</v>
      </c>
      <c r="CW198" s="39"/>
      <c r="CX198" s="39">
        <f t="shared" ref="CX198:CX199" si="1696">(CW198/12*5*$D198*$G198*$H198*$L198*CX$9)+(CW198/12*4*$E198*$G198*$I198*$L198*CX$10)+(CW198/12*3*$F198*$G198*$I198*$L198*CX$10)</f>
        <v>0</v>
      </c>
      <c r="CY198" s="39"/>
      <c r="CZ198" s="39">
        <f t="shared" ref="CZ198:CZ199" si="1697">(CY198/12*5*$D198*$G198*$H198*$L198*CZ$9)+(CY198/12*4*$E198*$G198*$I198*$L198*CZ$10)+(CY198/12*3*$F198*$G198*$I198*$L198*CZ$10)</f>
        <v>0</v>
      </c>
      <c r="DA198" s="39"/>
      <c r="DB198" s="39">
        <f t="shared" ref="DB198:DB199" si="1698">(DA198/12*5*$D198*$G198*$H198*$L198*DB$9)+(DA198/12*4*$E198*$G198*$I198*$L198*DB$10)+(DA198/12*3*$F198*$G198*$I198*$L198*DB$10)</f>
        <v>0</v>
      </c>
      <c r="DC198" s="39">
        <v>2</v>
      </c>
      <c r="DD198" s="39">
        <f t="shared" ref="DD198:DD199" si="1699">(DC198/12*5*$D198*$G198*$H198*$K198*DD$9)+(DC198/12*4*$E198*$G198*$I198*$K198*DD$10)+(DC198/12*3*$F198*$G198*$I198*$K198*DD$10)</f>
        <v>30333.742599999994</v>
      </c>
      <c r="DE198" s="39"/>
      <c r="DF198" s="39">
        <f t="shared" ref="DF198:DF199" si="1700">(DE198/12*5*$D198*$G198*$H198*$K198*DF$9)+(DE198/12*4*$E198*$G198*$I198*$K198*DF$10)+(DE198/12*3*$F198*$G198*$I198*$K198*DF$10)</f>
        <v>0</v>
      </c>
      <c r="DG198" s="39">
        <v>1</v>
      </c>
      <c r="DH198" s="39">
        <f t="shared" ref="DH198:DH199" si="1701">(DG198/12*5*$D198*$G198*$H198*$L198*DH$9)+(DG198/12*4*$E198*$G198*$I198*$L198*DH$10)+(DG198/12*3*$F198*$G198*$I198*$L198*DH$10)</f>
        <v>20348.518049999999</v>
      </c>
      <c r="DI198" s="39">
        <v>40</v>
      </c>
      <c r="DJ198" s="39">
        <f t="shared" ref="DJ198:DJ199" si="1702">(DI198/12*5*$D198*$G198*$H198*$L198*DJ$9)+(DI198/12*4*$E198*$G198*$I198*$L198*DJ$10)+(DI198/12*3*$F198*$G198*$I198*$L198*DJ$10)</f>
        <v>789440.95440000005</v>
      </c>
      <c r="DK198" s="39"/>
      <c r="DL198" s="39">
        <f t="shared" ref="DL198:DL199" si="1703">(DK198/12*5*$D198*$G198*$H198*$M198*DL$9)+(DK198/12*4*$E198*$G198*$I198*$M198*DL$10)+(DK198/12*3*$F198*$G198*$I198*$M198*DL$10)</f>
        <v>0</v>
      </c>
      <c r="DM198" s="39"/>
      <c r="DN198" s="39">
        <f>(DM198/12*5*$D198*$G198*$H198*$N198*DN$9)+(DM198/12*4*$E198*$G198*$I198*$N198*DN$10)+(DM198/12*3*$F198*$G198*$I198*$N198*DN$10)</f>
        <v>0</v>
      </c>
      <c r="DO198" s="39"/>
      <c r="DP198" s="39">
        <f t="shared" si="1061"/>
        <v>0</v>
      </c>
      <c r="DQ198" s="39">
        <f t="shared" si="1549"/>
        <v>2496</v>
      </c>
      <c r="DR198" s="39">
        <f t="shared" si="1549"/>
        <v>36507387.271929003</v>
      </c>
    </row>
    <row r="199" spans="1:122" ht="15.75" customHeight="1" x14ac:dyDescent="0.25">
      <c r="A199" s="46"/>
      <c r="B199" s="47">
        <v>167</v>
      </c>
      <c r="C199" s="33" t="s">
        <v>330</v>
      </c>
      <c r="D199" s="34">
        <f t="shared" si="1065"/>
        <v>19063</v>
      </c>
      <c r="E199" s="35">
        <v>18530</v>
      </c>
      <c r="F199" s="35">
        <v>18715</v>
      </c>
      <c r="G199" s="48">
        <v>0.66</v>
      </c>
      <c r="H199" s="37">
        <v>1</v>
      </c>
      <c r="I199" s="38">
        <v>1</v>
      </c>
      <c r="J199" s="38"/>
      <c r="K199" s="34">
        <v>1.4</v>
      </c>
      <c r="L199" s="34">
        <v>1.68</v>
      </c>
      <c r="M199" s="34">
        <v>2.23</v>
      </c>
      <c r="N199" s="34">
        <v>2.57</v>
      </c>
      <c r="O199" s="39"/>
      <c r="P199" s="39">
        <f t="shared" si="1653"/>
        <v>0</v>
      </c>
      <c r="Q199" s="39">
        <v>0</v>
      </c>
      <c r="R199" s="39">
        <f t="shared" si="1654"/>
        <v>0</v>
      </c>
      <c r="S199" s="39">
        <v>0</v>
      </c>
      <c r="T199" s="39">
        <f t="shared" si="1655"/>
        <v>0</v>
      </c>
      <c r="U199" s="39"/>
      <c r="V199" s="39">
        <f t="shared" si="1656"/>
        <v>0</v>
      </c>
      <c r="W199" s="39"/>
      <c r="X199" s="39">
        <f t="shared" si="1657"/>
        <v>0</v>
      </c>
      <c r="Y199" s="39">
        <v>0</v>
      </c>
      <c r="Z199" s="39">
        <f t="shared" si="1658"/>
        <v>0</v>
      </c>
      <c r="AA199" s="39"/>
      <c r="AB199" s="39">
        <f t="shared" si="1659"/>
        <v>0</v>
      </c>
      <c r="AC199" s="39"/>
      <c r="AD199" s="39">
        <f t="shared" si="1660"/>
        <v>0</v>
      </c>
      <c r="AE199" s="39">
        <v>0</v>
      </c>
      <c r="AF199" s="39">
        <f t="shared" si="1661"/>
        <v>0</v>
      </c>
      <c r="AG199" s="39">
        <v>0</v>
      </c>
      <c r="AH199" s="39">
        <f t="shared" si="1662"/>
        <v>0</v>
      </c>
      <c r="AI199" s="39"/>
      <c r="AJ199" s="39">
        <f t="shared" si="1663"/>
        <v>0</v>
      </c>
      <c r="AK199" s="39"/>
      <c r="AL199" s="39">
        <f t="shared" si="1664"/>
        <v>0</v>
      </c>
      <c r="AM199" s="42">
        <v>0</v>
      </c>
      <c r="AN199" s="39">
        <f t="shared" si="1665"/>
        <v>0</v>
      </c>
      <c r="AO199" s="43">
        <v>0</v>
      </c>
      <c r="AP199" s="39">
        <f t="shared" si="1666"/>
        <v>0</v>
      </c>
      <c r="AQ199" s="39"/>
      <c r="AR199" s="39">
        <f t="shared" si="1667"/>
        <v>0</v>
      </c>
      <c r="AS199" s="39">
        <v>3</v>
      </c>
      <c r="AT199" s="39">
        <f t="shared" si="1668"/>
        <v>63964.581912000009</v>
      </c>
      <c r="AU199" s="39"/>
      <c r="AV199" s="39">
        <f t="shared" si="1669"/>
        <v>0</v>
      </c>
      <c r="AW199" s="39"/>
      <c r="AX199" s="39">
        <f t="shared" si="1670"/>
        <v>0</v>
      </c>
      <c r="AY199" s="39"/>
      <c r="AZ199" s="39">
        <f t="shared" si="1671"/>
        <v>0</v>
      </c>
      <c r="BA199" s="39"/>
      <c r="BB199" s="39">
        <f t="shared" si="1672"/>
        <v>0</v>
      </c>
      <c r="BC199" s="39"/>
      <c r="BD199" s="39">
        <f t="shared" si="1673"/>
        <v>0</v>
      </c>
      <c r="BE199" s="39"/>
      <c r="BF199" s="39">
        <f t="shared" si="1674"/>
        <v>0</v>
      </c>
      <c r="BG199" s="39"/>
      <c r="BH199" s="39">
        <f t="shared" si="1675"/>
        <v>0</v>
      </c>
      <c r="BI199" s="39"/>
      <c r="BJ199" s="39">
        <f t="shared" si="1676"/>
        <v>0</v>
      </c>
      <c r="BK199" s="39">
        <f>228+7</f>
        <v>235</v>
      </c>
      <c r="BL199" s="39">
        <f t="shared" si="1677"/>
        <v>4364152.1904750001</v>
      </c>
      <c r="BM199" s="39"/>
      <c r="BN199" s="39">
        <f t="shared" si="1678"/>
        <v>0</v>
      </c>
      <c r="BO199" s="49">
        <v>80</v>
      </c>
      <c r="BP199" s="39">
        <f t="shared" si="1679"/>
        <v>1517413.4976000001</v>
      </c>
      <c r="BQ199" s="39"/>
      <c r="BR199" s="39">
        <f t="shared" si="1680"/>
        <v>0</v>
      </c>
      <c r="BS199" s="39"/>
      <c r="BT199" s="39">
        <f t="shared" si="1681"/>
        <v>0</v>
      </c>
      <c r="BU199" s="39"/>
      <c r="BV199" s="39">
        <f t="shared" si="1682"/>
        <v>0</v>
      </c>
      <c r="BW199" s="39"/>
      <c r="BX199" s="39">
        <f t="shared" si="1683"/>
        <v>0</v>
      </c>
      <c r="BY199" s="39"/>
      <c r="BZ199" s="39">
        <f t="shared" si="1684"/>
        <v>0</v>
      </c>
      <c r="CA199" s="39"/>
      <c r="CB199" s="39">
        <f t="shared" si="1685"/>
        <v>0</v>
      </c>
      <c r="CC199" s="39"/>
      <c r="CD199" s="39">
        <f t="shared" si="1686"/>
        <v>0</v>
      </c>
      <c r="CE199" s="39"/>
      <c r="CF199" s="39">
        <f t="shared" si="1687"/>
        <v>0</v>
      </c>
      <c r="CG199" s="39"/>
      <c r="CH199" s="39">
        <f t="shared" si="1688"/>
        <v>0</v>
      </c>
      <c r="CI199" s="39"/>
      <c r="CJ199" s="39">
        <f t="shared" si="1689"/>
        <v>0</v>
      </c>
      <c r="CK199" s="39">
        <v>1</v>
      </c>
      <c r="CL199" s="39">
        <f t="shared" si="1690"/>
        <v>17282.811699999998</v>
      </c>
      <c r="CM199" s="39"/>
      <c r="CN199" s="39">
        <f t="shared" si="1691"/>
        <v>0</v>
      </c>
      <c r="CO199" s="39"/>
      <c r="CP199" s="39">
        <f t="shared" si="1692"/>
        <v>0</v>
      </c>
      <c r="CQ199" s="44"/>
      <c r="CR199" s="39">
        <f t="shared" si="1693"/>
        <v>0</v>
      </c>
      <c r="CS199" s="39"/>
      <c r="CT199" s="39">
        <f t="shared" si="1694"/>
        <v>0</v>
      </c>
      <c r="CU199" s="39"/>
      <c r="CV199" s="39">
        <f t="shared" si="1695"/>
        <v>0</v>
      </c>
      <c r="CW199" s="39"/>
      <c r="CX199" s="39">
        <f t="shared" si="1696"/>
        <v>0</v>
      </c>
      <c r="CY199" s="39"/>
      <c r="CZ199" s="39">
        <f t="shared" si="1697"/>
        <v>0</v>
      </c>
      <c r="DA199" s="39"/>
      <c r="DB199" s="39">
        <f t="shared" si="1698"/>
        <v>0</v>
      </c>
      <c r="DC199" s="39"/>
      <c r="DD199" s="39">
        <f t="shared" si="1699"/>
        <v>0</v>
      </c>
      <c r="DE199" s="39"/>
      <c r="DF199" s="39">
        <f t="shared" si="1700"/>
        <v>0</v>
      </c>
      <c r="DG199" s="39"/>
      <c r="DH199" s="39">
        <f t="shared" si="1701"/>
        <v>0</v>
      </c>
      <c r="DI199" s="39"/>
      <c r="DJ199" s="39">
        <f t="shared" si="1702"/>
        <v>0</v>
      </c>
      <c r="DK199" s="39">
        <v>1</v>
      </c>
      <c r="DL199" s="39">
        <f t="shared" si="1703"/>
        <v>34954.422112499997</v>
      </c>
      <c r="DM199" s="39"/>
      <c r="DN199" s="39">
        <f>(DM199/12*5*$D199*$G199*$H199*$N199*DN$9)+(DM199/12*4*$E199*$G199*$I199*$N199*DN$10)+(DM199/12*3*$F199*$G199*$I199*$N199*DN$10)</f>
        <v>0</v>
      </c>
      <c r="DO199" s="39"/>
      <c r="DP199" s="39">
        <f t="shared" si="1061"/>
        <v>0</v>
      </c>
      <c r="DQ199" s="39">
        <f t="shared" si="1549"/>
        <v>320</v>
      </c>
      <c r="DR199" s="39">
        <f t="shared" si="1549"/>
        <v>5997767.5037995009</v>
      </c>
    </row>
    <row r="200" spans="1:122" ht="15.75" customHeight="1" x14ac:dyDescent="0.25">
      <c r="A200" s="86">
        <v>22</v>
      </c>
      <c r="B200" s="100"/>
      <c r="C200" s="88" t="s">
        <v>331</v>
      </c>
      <c r="D200" s="95">
        <f t="shared" si="1065"/>
        <v>19063</v>
      </c>
      <c r="E200" s="96">
        <v>18530</v>
      </c>
      <c r="F200" s="96">
        <v>18715</v>
      </c>
      <c r="G200" s="101">
        <v>0.8</v>
      </c>
      <c r="H200" s="97">
        <v>1</v>
      </c>
      <c r="I200" s="98">
        <v>1</v>
      </c>
      <c r="J200" s="98"/>
      <c r="K200" s="95">
        <v>1.4</v>
      </c>
      <c r="L200" s="95">
        <v>1.68</v>
      </c>
      <c r="M200" s="95">
        <v>2.23</v>
      </c>
      <c r="N200" s="95">
        <v>2.57</v>
      </c>
      <c r="O200" s="45">
        <f t="shared" ref="O200" si="1704">SUM(O201:O204)</f>
        <v>0</v>
      </c>
      <c r="P200" s="45">
        <f t="shared" ref="P200:CA200" si="1705">SUM(P201:P204)</f>
        <v>0</v>
      </c>
      <c r="Q200" s="45">
        <f t="shared" si="1705"/>
        <v>0</v>
      </c>
      <c r="R200" s="45">
        <f t="shared" si="1705"/>
        <v>0</v>
      </c>
      <c r="S200" s="94">
        <v>0</v>
      </c>
      <c r="T200" s="94">
        <f t="shared" ref="T200" si="1706">SUM(T201:T204)</f>
        <v>0</v>
      </c>
      <c r="U200" s="45">
        <f t="shared" si="1705"/>
        <v>0</v>
      </c>
      <c r="V200" s="45">
        <f t="shared" si="1705"/>
        <v>0</v>
      </c>
      <c r="W200" s="45">
        <f t="shared" si="1705"/>
        <v>0</v>
      </c>
      <c r="X200" s="45">
        <f t="shared" si="1705"/>
        <v>0</v>
      </c>
      <c r="Y200" s="45">
        <f t="shared" si="1705"/>
        <v>0</v>
      </c>
      <c r="Z200" s="45">
        <f t="shared" si="1705"/>
        <v>0</v>
      </c>
      <c r="AA200" s="94">
        <f t="shared" si="1705"/>
        <v>0</v>
      </c>
      <c r="AB200" s="94">
        <f t="shared" si="1705"/>
        <v>0</v>
      </c>
      <c r="AC200" s="94">
        <f t="shared" si="1705"/>
        <v>0</v>
      </c>
      <c r="AD200" s="94">
        <f t="shared" si="1705"/>
        <v>0</v>
      </c>
      <c r="AE200" s="94">
        <f t="shared" si="1705"/>
        <v>3</v>
      </c>
      <c r="AF200" s="94">
        <f t="shared" si="1705"/>
        <v>38489.587499999994</v>
      </c>
      <c r="AG200" s="45">
        <f t="shared" si="1705"/>
        <v>271</v>
      </c>
      <c r="AH200" s="45">
        <f t="shared" si="1705"/>
        <v>8391295.4201999996</v>
      </c>
      <c r="AI200" s="45">
        <f t="shared" si="1705"/>
        <v>0</v>
      </c>
      <c r="AJ200" s="45">
        <f t="shared" si="1705"/>
        <v>0</v>
      </c>
      <c r="AK200" s="45">
        <f t="shared" si="1705"/>
        <v>0</v>
      </c>
      <c r="AL200" s="45">
        <f t="shared" si="1705"/>
        <v>0</v>
      </c>
      <c r="AM200" s="45">
        <f t="shared" si="1705"/>
        <v>0</v>
      </c>
      <c r="AN200" s="45">
        <f t="shared" si="1705"/>
        <v>0</v>
      </c>
      <c r="AO200" s="94">
        <f t="shared" si="1705"/>
        <v>76</v>
      </c>
      <c r="AP200" s="94">
        <f t="shared" si="1705"/>
        <v>1013418.653828</v>
      </c>
      <c r="AQ200" s="94">
        <f t="shared" si="1705"/>
        <v>0</v>
      </c>
      <c r="AR200" s="94">
        <f t="shared" si="1705"/>
        <v>0</v>
      </c>
      <c r="AS200" s="94">
        <f t="shared" si="1705"/>
        <v>20</v>
      </c>
      <c r="AT200" s="94">
        <f t="shared" si="1705"/>
        <v>251981.68632000004</v>
      </c>
      <c r="AU200" s="94">
        <f t="shared" si="1705"/>
        <v>0</v>
      </c>
      <c r="AV200" s="94">
        <f t="shared" si="1705"/>
        <v>0</v>
      </c>
      <c r="AW200" s="94">
        <f t="shared" si="1705"/>
        <v>0</v>
      </c>
      <c r="AX200" s="94">
        <f t="shared" si="1705"/>
        <v>0</v>
      </c>
      <c r="AY200" s="94">
        <f t="shared" si="1705"/>
        <v>0</v>
      </c>
      <c r="AZ200" s="94">
        <f t="shared" si="1705"/>
        <v>0</v>
      </c>
      <c r="BA200" s="94">
        <f t="shared" si="1705"/>
        <v>2</v>
      </c>
      <c r="BB200" s="94">
        <f t="shared" si="1705"/>
        <v>24510.169320000001</v>
      </c>
      <c r="BC200" s="94">
        <f t="shared" si="1705"/>
        <v>0</v>
      </c>
      <c r="BD200" s="94">
        <f t="shared" si="1705"/>
        <v>0</v>
      </c>
      <c r="BE200" s="94">
        <f t="shared" si="1705"/>
        <v>0</v>
      </c>
      <c r="BF200" s="94">
        <f t="shared" si="1705"/>
        <v>0</v>
      </c>
      <c r="BG200" s="94">
        <f t="shared" si="1705"/>
        <v>0</v>
      </c>
      <c r="BH200" s="94">
        <f t="shared" si="1705"/>
        <v>0</v>
      </c>
      <c r="BI200" s="94">
        <f t="shared" si="1705"/>
        <v>0</v>
      </c>
      <c r="BJ200" s="94">
        <f t="shared" si="1705"/>
        <v>0</v>
      </c>
      <c r="BK200" s="94">
        <f t="shared" si="1705"/>
        <v>0</v>
      </c>
      <c r="BL200" s="94">
        <f t="shared" si="1705"/>
        <v>0</v>
      </c>
      <c r="BM200" s="94">
        <f t="shared" si="1705"/>
        <v>0</v>
      </c>
      <c r="BN200" s="94">
        <f t="shared" si="1705"/>
        <v>0</v>
      </c>
      <c r="BO200" s="94">
        <f t="shared" si="1705"/>
        <v>0</v>
      </c>
      <c r="BP200" s="94">
        <f t="shared" si="1705"/>
        <v>0</v>
      </c>
      <c r="BQ200" s="94">
        <f t="shared" si="1705"/>
        <v>80</v>
      </c>
      <c r="BR200" s="94">
        <f t="shared" si="1705"/>
        <v>1321837.4422399998</v>
      </c>
      <c r="BS200" s="94">
        <f t="shared" si="1705"/>
        <v>4</v>
      </c>
      <c r="BT200" s="94">
        <f t="shared" si="1705"/>
        <v>106333.90040000001</v>
      </c>
      <c r="BU200" s="94">
        <f t="shared" si="1705"/>
        <v>0</v>
      </c>
      <c r="BV200" s="94">
        <f t="shared" si="1705"/>
        <v>0</v>
      </c>
      <c r="BW200" s="94">
        <f t="shared" si="1705"/>
        <v>0</v>
      </c>
      <c r="BX200" s="94">
        <f t="shared" si="1705"/>
        <v>0</v>
      </c>
      <c r="BY200" s="94">
        <f t="shared" si="1705"/>
        <v>0</v>
      </c>
      <c r="BZ200" s="94">
        <f t="shared" si="1705"/>
        <v>0</v>
      </c>
      <c r="CA200" s="94">
        <f t="shared" si="1705"/>
        <v>0</v>
      </c>
      <c r="CB200" s="94">
        <f t="shared" ref="CB200:DR200" si="1707">SUM(CB201:CB204)</f>
        <v>0</v>
      </c>
      <c r="CC200" s="94">
        <f t="shared" si="1707"/>
        <v>0</v>
      </c>
      <c r="CD200" s="94">
        <f t="shared" si="1707"/>
        <v>0</v>
      </c>
      <c r="CE200" s="94">
        <f t="shared" si="1707"/>
        <v>0</v>
      </c>
      <c r="CF200" s="94">
        <f t="shared" si="1707"/>
        <v>0</v>
      </c>
      <c r="CG200" s="94">
        <f t="shared" si="1707"/>
        <v>0</v>
      </c>
      <c r="CH200" s="94">
        <f t="shared" si="1707"/>
        <v>0</v>
      </c>
      <c r="CI200" s="94">
        <f t="shared" si="1707"/>
        <v>0</v>
      </c>
      <c r="CJ200" s="94">
        <f t="shared" si="1707"/>
        <v>0</v>
      </c>
      <c r="CK200" s="94">
        <f t="shared" si="1707"/>
        <v>90</v>
      </c>
      <c r="CL200" s="94">
        <f t="shared" si="1707"/>
        <v>919131.34950000001</v>
      </c>
      <c r="CM200" s="94">
        <f t="shared" si="1707"/>
        <v>53</v>
      </c>
      <c r="CN200" s="94">
        <f t="shared" si="1707"/>
        <v>661959.19526100007</v>
      </c>
      <c r="CO200" s="94">
        <f t="shared" si="1707"/>
        <v>19</v>
      </c>
      <c r="CP200" s="94">
        <f t="shared" si="1707"/>
        <v>272810.76813899999</v>
      </c>
      <c r="CQ200" s="99">
        <f t="shared" si="1707"/>
        <v>6</v>
      </c>
      <c r="CR200" s="94">
        <f t="shared" si="1707"/>
        <v>69589.174199999979</v>
      </c>
      <c r="CS200" s="94">
        <f t="shared" si="1707"/>
        <v>9</v>
      </c>
      <c r="CT200" s="94">
        <f t="shared" si="1707"/>
        <v>231376.40755599999</v>
      </c>
      <c r="CU200" s="94">
        <f t="shared" si="1707"/>
        <v>9</v>
      </c>
      <c r="CV200" s="94">
        <f t="shared" si="1707"/>
        <v>109788.29807400002</v>
      </c>
      <c r="CW200" s="94">
        <f t="shared" si="1707"/>
        <v>18</v>
      </c>
      <c r="CX200" s="94">
        <f t="shared" si="1707"/>
        <v>305709.17025600001</v>
      </c>
      <c r="CY200" s="94">
        <f t="shared" si="1707"/>
        <v>36</v>
      </c>
      <c r="CZ200" s="94">
        <f t="shared" si="1707"/>
        <v>505213.80436799995</v>
      </c>
      <c r="DA200" s="94">
        <f t="shared" si="1707"/>
        <v>23</v>
      </c>
      <c r="DB200" s="94">
        <f t="shared" si="1707"/>
        <v>1376051.7722489999</v>
      </c>
      <c r="DC200" s="94">
        <f t="shared" si="1707"/>
        <v>9</v>
      </c>
      <c r="DD200" s="94">
        <f t="shared" si="1707"/>
        <v>104383.76129999998</v>
      </c>
      <c r="DE200" s="94">
        <f t="shared" si="1707"/>
        <v>16</v>
      </c>
      <c r="DF200" s="94">
        <f t="shared" si="1707"/>
        <v>191099.20647999996</v>
      </c>
      <c r="DG200" s="94">
        <f t="shared" si="1707"/>
        <v>1</v>
      </c>
      <c r="DH200" s="94">
        <f t="shared" si="1707"/>
        <v>15560.631449999997</v>
      </c>
      <c r="DI200" s="94">
        <f t="shared" si="1707"/>
        <v>10</v>
      </c>
      <c r="DJ200" s="94">
        <f t="shared" si="1707"/>
        <v>546416.97431999992</v>
      </c>
      <c r="DK200" s="94">
        <f t="shared" si="1707"/>
        <v>0</v>
      </c>
      <c r="DL200" s="94">
        <f t="shared" si="1707"/>
        <v>0</v>
      </c>
      <c r="DM200" s="94">
        <f t="shared" si="1707"/>
        <v>25</v>
      </c>
      <c r="DN200" s="94">
        <f t="shared" si="1707"/>
        <v>558148.19084375002</v>
      </c>
      <c r="DO200" s="94">
        <f t="shared" si="1707"/>
        <v>0</v>
      </c>
      <c r="DP200" s="94">
        <f t="shared" si="1707"/>
        <v>0</v>
      </c>
      <c r="DQ200" s="94">
        <f t="shared" si="1707"/>
        <v>780</v>
      </c>
      <c r="DR200" s="94">
        <f t="shared" si="1707"/>
        <v>17015105.563804746</v>
      </c>
    </row>
    <row r="201" spans="1:122" ht="20.25" customHeight="1" x14ac:dyDescent="0.25">
      <c r="A201" s="46"/>
      <c r="B201" s="47">
        <v>168</v>
      </c>
      <c r="C201" s="33" t="s">
        <v>332</v>
      </c>
      <c r="D201" s="34">
        <f t="shared" si="1065"/>
        <v>19063</v>
      </c>
      <c r="E201" s="35">
        <v>18530</v>
      </c>
      <c r="F201" s="35">
        <v>18715</v>
      </c>
      <c r="G201" s="48">
        <v>1.1100000000000001</v>
      </c>
      <c r="H201" s="37">
        <v>1</v>
      </c>
      <c r="I201" s="38">
        <v>1</v>
      </c>
      <c r="J201" s="38"/>
      <c r="K201" s="34">
        <v>1.4</v>
      </c>
      <c r="L201" s="34">
        <v>1.68</v>
      </c>
      <c r="M201" s="34">
        <v>2.23</v>
      </c>
      <c r="N201" s="34">
        <v>2.57</v>
      </c>
      <c r="O201" s="39">
        <v>0</v>
      </c>
      <c r="P201" s="39">
        <f t="shared" ref="P201:P204" si="1708">(O201/12*5*$D201*$G201*$H201*$K201*P$9)+(O201/12*4*$E201*$G201*$I201*$K201*P$10)+(O201/12*3*$F201*$G201*$I201*$K201*P$10)</f>
        <v>0</v>
      </c>
      <c r="Q201" s="39">
        <v>0</v>
      </c>
      <c r="R201" s="39">
        <f t="shared" ref="R201:R204" si="1709">(Q201/12*5*$D201*$G201*$H201*$K201*R$9)+(Q201/12*4*$E201*$G201*$I201*$K201*R$10)+(Q201/12*3*$F201*$G201*$I201*$K201*R$10)</f>
        <v>0</v>
      </c>
      <c r="S201" s="39"/>
      <c r="T201" s="39">
        <f t="shared" ref="T201:T204" si="1710">(S201/12*5*$D201*$G201*$H201*$K201*T$9)+(S201/12*4*$E201*$G201*$I201*$K201*T$10)+(S201/12*3*$F201*$G201*$I201*$K201*T$10)</f>
        <v>0</v>
      </c>
      <c r="U201" s="39"/>
      <c r="V201" s="39">
        <f t="shared" ref="V201:V204" si="1711">(U201/12*5*$D201*$G201*$H201*$K201*V$9)+(U201/12*4*$E201*$G201*$I201*$K201*V$10)+(U201/12*3*$F201*$G201*$I201*$K201*V$10)</f>
        <v>0</v>
      </c>
      <c r="W201" s="39"/>
      <c r="X201" s="39">
        <f t="shared" ref="X201:X204" si="1712">(W201/12*5*$D201*$G201*$H201*$K201*X$9)+(W201/12*4*$E201*$G201*$I201*$K201*X$10)+(W201/12*3*$F201*$G201*$I201*$K201*X$10)</f>
        <v>0</v>
      </c>
      <c r="Y201" s="39">
        <v>0</v>
      </c>
      <c r="Z201" s="39">
        <f t="shared" ref="Z201:Z204" si="1713">(Y201/12*5*$D201*$G201*$H201*$K201*Z$9)+(Y201/12*4*$E201*$G201*$I201*$K201*Z$10)+(Y201/12*3*$F201*$G201*$I201*$K201*Z$10)</f>
        <v>0</v>
      </c>
      <c r="AA201" s="39"/>
      <c r="AB201" s="39">
        <f t="shared" ref="AB201:AB204" si="1714">(AA201/12*5*$D201*$G201*$H201*$K201*AB$9)+(AA201/12*4*$E201*$G201*$I201*$K201*AB$10)+(AA201/12*3*$F201*$G201*$I201*$K201*AB$10)</f>
        <v>0</v>
      </c>
      <c r="AC201" s="39"/>
      <c r="AD201" s="39">
        <f t="shared" ref="AD201:AD204" si="1715">(AC201/12*5*$D201*$G201*$H201*$K201*AD$9)+(AC201/12*4*$E201*$G201*$I201*$K201*AD$10)+(AC201/12*3*$F201*$G201*$I201*$K201*AD$10)</f>
        <v>0</v>
      </c>
      <c r="AE201" s="39">
        <v>0</v>
      </c>
      <c r="AF201" s="39">
        <f t="shared" ref="AF201:AF204" si="1716">(AE201/12*5*$D201*$G201*$H201*$K201*AF$9)+(AE201/12*4*$E201*$G201*$I201*$K201*AF$10)+(AE201/12*3*$F201*$G201*$I201*$K201*AF$10)</f>
        <v>0</v>
      </c>
      <c r="AG201" s="39">
        <v>6</v>
      </c>
      <c r="AH201" s="39">
        <f t="shared" ref="AH201:AH204" si="1717">(AG201/12*5*$D201*$G201*$H201*$K201*AH$9)+(AG201/12*4*$E201*$G201*$I201*$K201*AH$10)+(AG201/12*3*$F201*$G201*$I201*$K201*AH$10)</f>
        <v>186137.84805000003</v>
      </c>
      <c r="AI201" s="39"/>
      <c r="AJ201" s="39">
        <f t="shared" ref="AJ201:AJ204" si="1718">(AI201/12*5*$D201*$G201*$H201*$K201*AJ$9)+(AI201/12*4*$E201*$G201*$I201*$K201*AJ$10)+(AI201/12*3*$F201*$G201*$I201*$K201*AJ$10)</f>
        <v>0</v>
      </c>
      <c r="AK201" s="39"/>
      <c r="AL201" s="39">
        <f t="shared" ref="AL201:AL204" si="1719">(AK201/12*5*$D201*$G201*$H201*$K201*AL$9)+(AK201/12*4*$E201*$G201*$I201*$K201*AL$10)+(AK201/12*3*$F201*$G201*$I201*$K201*AL$10)</f>
        <v>0</v>
      </c>
      <c r="AM201" s="42">
        <v>0</v>
      </c>
      <c r="AN201" s="39">
        <f t="shared" ref="AN201:AN204" si="1720">(AM201/12*5*$D201*$G201*$H201*$K201*AN$9)+(AM201/12*4*$E201*$G201*$I201*$K201*AN$10)+(AM201/12*3*$F201*$G201*$I201*$K201*AN$10)</f>
        <v>0</v>
      </c>
      <c r="AO201" s="43">
        <v>0</v>
      </c>
      <c r="AP201" s="39">
        <f t="shared" ref="AP201:AP204" si="1721">(AO201/12*5*$D201*$G201*$H201*$L201*AP$9)+(AO201/12*4*$E201*$G201*$I201*$L201*AP$10)+(AO201/12*3*$F201*$G201*$I201*$L201*AP$10)</f>
        <v>0</v>
      </c>
      <c r="AQ201" s="39"/>
      <c r="AR201" s="39">
        <f t="shared" ref="AR201:AR204" si="1722">(AQ201/12*5*$D201*$G201*$H201*$L201*AR$9)+(AQ201/12*4*$E201*$G201*$I201*$L201*AR$10)+(AQ201/12*3*$F201*$G201*$I201*$L201*AR$10)</f>
        <v>0</v>
      </c>
      <c r="AS201" s="39"/>
      <c r="AT201" s="39">
        <f t="shared" ref="AT201:AT204" si="1723">(AS201/12*5*$D201*$G201*$H201*$L201*AT$9)+(AS201/12*4*$E201*$G201*$I201*$L201*AT$10)+(AS201/12*3*$F201*$G201*$I201*$L201*AT$11)</f>
        <v>0</v>
      </c>
      <c r="AU201" s="39"/>
      <c r="AV201" s="39">
        <f t="shared" ref="AV201:AV204" si="1724">(AU201/12*5*$D201*$G201*$H201*$L201*AV$9)+(AU201/12*4*$E201*$G201*$I201*$L201*AV$10)+(AU201/12*3*$F201*$G201*$I201*$L201*AV$10)</f>
        <v>0</v>
      </c>
      <c r="AW201" s="39"/>
      <c r="AX201" s="39">
        <f t="shared" ref="AX201:AX204" si="1725">(AW201/12*5*$D201*$G201*$H201*$K201*AX$9)+(AW201/12*4*$E201*$G201*$I201*$K201*AX$10)+(AW201/12*3*$F201*$G201*$I201*$K201*AX$10)</f>
        <v>0</v>
      </c>
      <c r="AY201" s="39"/>
      <c r="AZ201" s="39">
        <f t="shared" ref="AZ201:AZ204" si="1726">(AY201/12*5*$D201*$G201*$H201*$K201*AZ$9)+(AY201/12*4*$E201*$G201*$I201*$K201*AZ$10)+(AY201/12*3*$F201*$G201*$I201*$K201*AZ$10)</f>
        <v>0</v>
      </c>
      <c r="BA201" s="39"/>
      <c r="BB201" s="39">
        <f t="shared" ref="BB201:BB204" si="1727">(BA201/12*5*$D201*$G201*$H201*$L201*BB$9)+(BA201/12*4*$E201*$G201*$I201*$L201*BB$10)+(BA201/12*3*$F201*$G201*$I201*$L201*BB$10)</f>
        <v>0</v>
      </c>
      <c r="BC201" s="39"/>
      <c r="BD201" s="39">
        <f t="shared" ref="BD201:BD204" si="1728">(BC201/12*5*$D201*$G201*$H201*$K201*BD$9)+(BC201/12*4*$E201*$G201*$I201*$K201*BD$10)+(BC201/12*3*$F201*$G201*$I201*$K201*BD$10)</f>
        <v>0</v>
      </c>
      <c r="BE201" s="39"/>
      <c r="BF201" s="39">
        <f t="shared" ref="BF201:BF204" si="1729">(BE201/12*5*$D201*$G201*$H201*$K201*BF$9)+(BE201/12*4*$E201*$G201*$I201*$K201*BF$10)+(BE201/12*3*$F201*$G201*$I201*$K201*BF$10)</f>
        <v>0</v>
      </c>
      <c r="BG201" s="39"/>
      <c r="BH201" s="39">
        <f t="shared" ref="BH201:BH204" si="1730">(BG201/12*5*$D201*$G201*$H201*$K201*BH$9)+(BG201/12*4*$E201*$G201*$I201*$K201*BH$10)+(BG201/12*3*$F201*$G201*$I201*$K201*BH$10)</f>
        <v>0</v>
      </c>
      <c r="BI201" s="39"/>
      <c r="BJ201" s="39">
        <f t="shared" ref="BJ201:BJ204" si="1731">(BI201/12*5*$D201*$G201*$H201*$L201*BJ$9)+(BI201/12*4*$E201*$G201*$I201*$L201*BJ$10)+(BI201/12*3*$F201*$G201*$I201*$L201*BJ$10)</f>
        <v>0</v>
      </c>
      <c r="BK201" s="39">
        <v>0</v>
      </c>
      <c r="BL201" s="39">
        <f t="shared" ref="BL201:BL204" si="1732">(BK201/12*5*$D201*$G201*$H201*$K201*BL$9)+(BK201/12*4*$E201*$G201*$I201*$K201*BL$10)+(BK201/12*3*$F201*$G201*$I201*$K201*BL$10)</f>
        <v>0</v>
      </c>
      <c r="BM201" s="39"/>
      <c r="BN201" s="39">
        <f t="shared" ref="BN201:BN204" si="1733">(BM201/12*5*$D201*$G201*$H201*$K201*BN$9)+(BM201/12*4*$E201*$G201*$I201*$K201*BN$10)+(BM201/12*3*$F201*$G201*$I201*$K201*BN$10)</f>
        <v>0</v>
      </c>
      <c r="BO201" s="49"/>
      <c r="BP201" s="39">
        <f t="shared" ref="BP201:BP204" si="1734">(BO201/12*5*$D201*$G201*$H201*$L201*BP$9)+(BO201/12*4*$E201*$G201*$I201*$L201*BP$10)+(BO201/12*3*$F201*$G201*$I201*$L201*BP$10)</f>
        <v>0</v>
      </c>
      <c r="BQ201" s="39">
        <v>0</v>
      </c>
      <c r="BR201" s="39">
        <f t="shared" ref="BR201:BR204" si="1735">(BQ201/12*5*$D201*$G201*$H201*$L201*BR$9)+(BQ201/12*4*$E201*$G201*$I201*$L201*BR$10)+(BQ201/12*3*$F201*$G201*$I201*$L201*BR$10)</f>
        <v>0</v>
      </c>
      <c r="BS201" s="39">
        <v>4</v>
      </c>
      <c r="BT201" s="39">
        <f t="shared" ref="BT201:BT204" si="1736">(BS201/12*5*$D201*$G201*$H201*$K201*BT$9)+(BS201/12*4*$E201*$G201*$I201*$K201*BT$10)+(BS201/12*3*$F201*$G201*$I201*$K201*BT$10)</f>
        <v>106333.90040000001</v>
      </c>
      <c r="BU201" s="39"/>
      <c r="BV201" s="39">
        <f t="shared" ref="BV201:BV204" si="1737">(BU201/12*5*$D201*$G201*$H201*$K201*BV$9)+(BU201/12*4*$E201*$G201*$I201*$K201*BV$10)+(BU201/12*3*$F201*$G201*$I201*$K201*BV$10)</f>
        <v>0</v>
      </c>
      <c r="BW201" s="39"/>
      <c r="BX201" s="39">
        <f t="shared" ref="BX201:BX204" si="1738">(BW201/12*5*$D201*$G201*$H201*$L201*BX$9)+(BW201/12*4*$E201*$G201*$I201*$L201*BX$10)+(BW201/12*3*$F201*$G201*$I201*$L201*BX$10)</f>
        <v>0</v>
      </c>
      <c r="BY201" s="39"/>
      <c r="BZ201" s="39">
        <f t="shared" ref="BZ201:BZ204" si="1739">(BY201/12*5*$D201*$G201*$H201*$L201*BZ$9)+(BY201/12*4*$E201*$G201*$I201*$L201*BZ$10)+(BY201/12*3*$F201*$G201*$I201*$L201*BZ$10)</f>
        <v>0</v>
      </c>
      <c r="CA201" s="39"/>
      <c r="CB201" s="39">
        <f t="shared" ref="CB201:CB204" si="1740">(CA201/12*5*$D201*$G201*$H201*$K201*CB$9)+(CA201/12*4*$E201*$G201*$I201*$K201*CB$10)+(CA201/12*3*$F201*$G201*$I201*$K201*CB$10)</f>
        <v>0</v>
      </c>
      <c r="CC201" s="39"/>
      <c r="CD201" s="39">
        <f t="shared" ref="CD201:CD204" si="1741">(CC201/12*5*$D201*$G201*$H201*$L201*CD$9)+(CC201/12*4*$E201*$G201*$I201*$L201*CD$10)+(CC201/12*3*$F201*$G201*$I201*$L201*CD$10)</f>
        <v>0</v>
      </c>
      <c r="CE201" s="39"/>
      <c r="CF201" s="39">
        <f t="shared" ref="CF201:CF204" si="1742">(CE201/12*5*$D201*$G201*$H201*$K201*CF$9)+(CE201/12*4*$E201*$G201*$I201*$K201*CF$10)+(CE201/12*3*$F201*$G201*$I201*$K201*CF$10)</f>
        <v>0</v>
      </c>
      <c r="CG201" s="39"/>
      <c r="CH201" s="39">
        <f t="shared" ref="CH201:CH204" si="1743">(CG201/12*5*$D201*$G201*$H201*$K201*CH$9)+(CG201/12*4*$E201*$G201*$I201*$K201*CH$10)+(CG201/12*3*$F201*$G201*$I201*$K201*CH$10)</f>
        <v>0</v>
      </c>
      <c r="CI201" s="39"/>
      <c r="CJ201" s="39">
        <f t="shared" ref="CJ201:CJ204" si="1744">(CI201/12*5*$D201*$G201*$H201*$K201*CJ$9)+(CI201/12*4*$E201*$G201*$I201*$K201*CJ$10)+(CI201/12*3*$F201*$G201*$I201*$K201*CJ$10)</f>
        <v>0</v>
      </c>
      <c r="CK201" s="39"/>
      <c r="CL201" s="39">
        <f t="shared" ref="CL201:CL204" si="1745">(CK201/12*5*$D201*$G201*$H201*$K201*CL$9)+(CK201/12*4*$E201*$G201*$I201*$K201*CL$10)+(CK201/12*3*$F201*$G201*$I201*$K201*CL$10)</f>
        <v>0</v>
      </c>
      <c r="CM201" s="39"/>
      <c r="CN201" s="39">
        <f t="shared" ref="CN201:CN204" si="1746">(CM201/12*5*$D201*$G201*$H201*$L201*CN$9)+(CM201/12*4*$E201*$G201*$I201*$L201*CN$10)+(CM201/12*3*$F201*$G201*$I201*$L201*CN$10)</f>
        <v>0</v>
      </c>
      <c r="CO201" s="39"/>
      <c r="CP201" s="39">
        <f t="shared" ref="CP201:CP204" si="1747">(CO201/12*5*$D201*$G201*$H201*$L201*CP$9)+(CO201/12*4*$E201*$G201*$I201*$L201*CP$10)+(CO201/12*3*$F201*$G201*$I201*$L201*CP$10)</f>
        <v>0</v>
      </c>
      <c r="CQ201" s="44"/>
      <c r="CR201" s="39">
        <f t="shared" ref="CR201:CR204" si="1748">(CQ201/12*5*$D201*$G201*$H201*$K201*CR$9)+(CQ201/12*4*$E201*$G201*$I201*$K201*CR$10)+(CQ201/12*3*$F201*$G201*$I201*$K201*CR$10)</f>
        <v>0</v>
      </c>
      <c r="CS201" s="51"/>
      <c r="CT201" s="39">
        <f t="shared" ref="CT201:CT204" si="1749">(CS201/12*5*$D201*$G201*$H201*$L201*CT$9)+(CS201/12*4*$E201*$G201*$I201*$L201*CT$10)+(CS201/12*3*$F201*$G201*$I201*$L201*CT$10)</f>
        <v>0</v>
      </c>
      <c r="CU201" s="39"/>
      <c r="CV201" s="39">
        <f t="shared" ref="CV201:CV204" si="1750">(CU201/12*5*$D201*$G201*$H201*$L201*CV$9)+(CU201/12*4*$E201*$G201*$I201*$L201*CV$10)+(CU201/12*3*$F201*$G201*$I201*$L201*CV$10)</f>
        <v>0</v>
      </c>
      <c r="CW201" s="39"/>
      <c r="CX201" s="39">
        <f t="shared" ref="CX201:CX204" si="1751">(CW201/12*5*$D201*$G201*$H201*$L201*CX$9)+(CW201/12*4*$E201*$G201*$I201*$L201*CX$10)+(CW201/12*3*$F201*$G201*$I201*$L201*CX$10)</f>
        <v>0</v>
      </c>
      <c r="CY201" s="39"/>
      <c r="CZ201" s="39">
        <f t="shared" ref="CZ201:CZ204" si="1752">(CY201/12*5*$D201*$G201*$H201*$L201*CZ$9)+(CY201/12*4*$E201*$G201*$I201*$L201*CZ$10)+(CY201/12*3*$F201*$G201*$I201*$L201*CZ$10)</f>
        <v>0</v>
      </c>
      <c r="DA201" s="39"/>
      <c r="DB201" s="39">
        <f t="shared" ref="DB201:DB204" si="1753">(DA201/12*5*$D201*$G201*$H201*$L201*DB$9)+(DA201/12*4*$E201*$G201*$I201*$L201*DB$10)+(DA201/12*3*$F201*$G201*$I201*$L201*DB$10)</f>
        <v>0</v>
      </c>
      <c r="DC201" s="39"/>
      <c r="DD201" s="39">
        <f t="shared" ref="DD201:DD204" si="1754">(DC201/12*5*$D201*$G201*$H201*$K201*DD$9)+(DC201/12*4*$E201*$G201*$I201*$K201*DD$10)+(DC201/12*3*$F201*$G201*$I201*$K201*DD$10)</f>
        <v>0</v>
      </c>
      <c r="DE201" s="39"/>
      <c r="DF201" s="39">
        <f t="shared" ref="DF201:DF204" si="1755">(DE201/12*5*$D201*$G201*$H201*$K201*DF$9)+(DE201/12*4*$E201*$G201*$I201*$K201*DF$10)+(DE201/12*3*$F201*$G201*$I201*$K201*DF$10)</f>
        <v>0</v>
      </c>
      <c r="DG201" s="39"/>
      <c r="DH201" s="39">
        <f t="shared" ref="DH201:DH204" si="1756">(DG201/12*5*$D201*$G201*$H201*$L201*DH$9)+(DG201/12*4*$E201*$G201*$I201*$L201*DH$10)+(DG201/12*3*$F201*$G201*$I201*$L201*DH$10)</f>
        <v>0</v>
      </c>
      <c r="DI201" s="39"/>
      <c r="DJ201" s="39">
        <f t="shared" ref="DJ201:DJ204" si="1757">(DI201/12*5*$D201*$G201*$H201*$L201*DJ$9)+(DI201/12*4*$E201*$G201*$I201*$L201*DJ$10)+(DI201/12*3*$F201*$G201*$I201*$L201*DJ$10)</f>
        <v>0</v>
      </c>
      <c r="DK201" s="39"/>
      <c r="DL201" s="39">
        <f t="shared" ref="DL201:DL204" si="1758">(DK201/12*5*$D201*$G201*$H201*$M201*DL$9)+(DK201/12*4*$E201*$G201*$I201*$M201*DL$10)+(DK201/12*3*$F201*$G201*$I201*$M201*DL$10)</f>
        <v>0</v>
      </c>
      <c r="DM201" s="39"/>
      <c r="DN201" s="39">
        <f t="shared" ref="DN201:DN226" si="1759">(DM201/12*5*$D201*$G201*$H201*$N201*DN$9)+(DM201/12*4*$E201*$G201*$I201*$N201*DN$10)+(DM201/12*3*$F201*$G201*$I201*$N201*DN$10)</f>
        <v>0</v>
      </c>
      <c r="DO201" s="39"/>
      <c r="DP201" s="39">
        <f t="shared" si="1061"/>
        <v>0</v>
      </c>
      <c r="DQ201" s="39">
        <f t="shared" ref="DQ201:DR204" si="1760">SUM(O201,Q201,S201,U201,W201,Y201,AA201,AC201,AE201,AG201,AI201,AK201,AM201,AO201,AQ201,AS201,AU201,AW201,AY201,BA201,BC201,BE201,BG201,BI201,BK201,BM201,BO201,BQ201,BS201,BU201,BW201,BY201,CA201,CC201,CE201,CG201,CI201,CK201,CM201,CO201,CQ201,CS201,CU201,CW201,CY201,DA201,DC201,DE201,DG201,DI201,DK201,DM201,DO201)</f>
        <v>10</v>
      </c>
      <c r="DR201" s="39">
        <f t="shared" si="1760"/>
        <v>292471.74845000007</v>
      </c>
    </row>
    <row r="202" spans="1:122" ht="15.75" customHeight="1" x14ac:dyDescent="0.25">
      <c r="A202" s="46"/>
      <c r="B202" s="47">
        <v>169</v>
      </c>
      <c r="C202" s="33" t="s">
        <v>333</v>
      </c>
      <c r="D202" s="34">
        <f t="shared" si="1065"/>
        <v>19063</v>
      </c>
      <c r="E202" s="35">
        <v>18530</v>
      </c>
      <c r="F202" s="35">
        <v>18715</v>
      </c>
      <c r="G202" s="52">
        <v>0.39</v>
      </c>
      <c r="H202" s="37">
        <v>1</v>
      </c>
      <c r="I202" s="38">
        <v>1</v>
      </c>
      <c r="J202" s="38"/>
      <c r="K202" s="34">
        <v>1.4</v>
      </c>
      <c r="L202" s="34">
        <v>1.68</v>
      </c>
      <c r="M202" s="34">
        <v>2.23</v>
      </c>
      <c r="N202" s="34">
        <v>2.57</v>
      </c>
      <c r="O202" s="39">
        <v>0</v>
      </c>
      <c r="P202" s="39">
        <f t="shared" si="1708"/>
        <v>0</v>
      </c>
      <c r="Q202" s="39">
        <v>0</v>
      </c>
      <c r="R202" s="39">
        <f t="shared" si="1709"/>
        <v>0</v>
      </c>
      <c r="S202" s="39"/>
      <c r="T202" s="39">
        <f t="shared" si="1710"/>
        <v>0</v>
      </c>
      <c r="U202" s="39"/>
      <c r="V202" s="39">
        <f t="shared" si="1711"/>
        <v>0</v>
      </c>
      <c r="W202" s="39"/>
      <c r="X202" s="39">
        <f t="shared" si="1712"/>
        <v>0</v>
      </c>
      <c r="Y202" s="39">
        <v>0</v>
      </c>
      <c r="Z202" s="39">
        <f t="shared" si="1713"/>
        <v>0</v>
      </c>
      <c r="AA202" s="39"/>
      <c r="AB202" s="39">
        <f t="shared" si="1714"/>
        <v>0</v>
      </c>
      <c r="AC202" s="39"/>
      <c r="AD202" s="39">
        <f t="shared" si="1715"/>
        <v>0</v>
      </c>
      <c r="AE202" s="39">
        <v>3</v>
      </c>
      <c r="AF202" s="39">
        <f t="shared" si="1716"/>
        <v>38489.587499999994</v>
      </c>
      <c r="AG202" s="39">
        <v>136</v>
      </c>
      <c r="AH202" s="39">
        <f t="shared" si="1717"/>
        <v>1482395.1141999997</v>
      </c>
      <c r="AI202" s="39"/>
      <c r="AJ202" s="39">
        <f t="shared" si="1718"/>
        <v>0</v>
      </c>
      <c r="AK202" s="39"/>
      <c r="AL202" s="39">
        <f t="shared" si="1719"/>
        <v>0</v>
      </c>
      <c r="AM202" s="42">
        <v>0</v>
      </c>
      <c r="AN202" s="39">
        <f t="shared" si="1720"/>
        <v>0</v>
      </c>
      <c r="AO202" s="43">
        <v>75</v>
      </c>
      <c r="AP202" s="39">
        <f t="shared" si="1721"/>
        <v>944931.32369999995</v>
      </c>
      <c r="AQ202" s="39"/>
      <c r="AR202" s="39">
        <f t="shared" si="1722"/>
        <v>0</v>
      </c>
      <c r="AS202" s="39">
        <v>20</v>
      </c>
      <c r="AT202" s="39">
        <f t="shared" si="1723"/>
        <v>251981.68632000004</v>
      </c>
      <c r="AU202" s="39"/>
      <c r="AV202" s="39">
        <f t="shared" si="1724"/>
        <v>0</v>
      </c>
      <c r="AW202" s="39"/>
      <c r="AX202" s="39">
        <f t="shared" si="1725"/>
        <v>0</v>
      </c>
      <c r="AY202" s="39"/>
      <c r="AZ202" s="39">
        <f t="shared" si="1726"/>
        <v>0</v>
      </c>
      <c r="BA202" s="39">
        <v>2</v>
      </c>
      <c r="BB202" s="39">
        <f t="shared" si="1727"/>
        <v>24510.169320000001</v>
      </c>
      <c r="BC202" s="39"/>
      <c r="BD202" s="39">
        <f t="shared" si="1728"/>
        <v>0</v>
      </c>
      <c r="BE202" s="39"/>
      <c r="BF202" s="39">
        <f t="shared" si="1729"/>
        <v>0</v>
      </c>
      <c r="BG202" s="39"/>
      <c r="BH202" s="39">
        <f t="shared" si="1730"/>
        <v>0</v>
      </c>
      <c r="BI202" s="39"/>
      <c r="BJ202" s="39">
        <f t="shared" si="1731"/>
        <v>0</v>
      </c>
      <c r="BK202" s="39">
        <v>0</v>
      </c>
      <c r="BL202" s="39">
        <f t="shared" si="1732"/>
        <v>0</v>
      </c>
      <c r="BM202" s="39"/>
      <c r="BN202" s="39">
        <f t="shared" si="1733"/>
        <v>0</v>
      </c>
      <c r="BO202" s="49"/>
      <c r="BP202" s="39">
        <f t="shared" si="1734"/>
        <v>0</v>
      </c>
      <c r="BQ202" s="39">
        <v>76</v>
      </c>
      <c r="BR202" s="39">
        <f t="shared" si="1735"/>
        <v>1057755.4478399998</v>
      </c>
      <c r="BS202" s="39"/>
      <c r="BT202" s="39">
        <f t="shared" si="1736"/>
        <v>0</v>
      </c>
      <c r="BU202" s="39"/>
      <c r="BV202" s="39">
        <f t="shared" si="1737"/>
        <v>0</v>
      </c>
      <c r="BW202" s="39"/>
      <c r="BX202" s="39">
        <f t="shared" si="1738"/>
        <v>0</v>
      </c>
      <c r="BY202" s="39"/>
      <c r="BZ202" s="39">
        <f t="shared" si="1739"/>
        <v>0</v>
      </c>
      <c r="CA202" s="39"/>
      <c r="CB202" s="39">
        <f t="shared" si="1740"/>
        <v>0</v>
      </c>
      <c r="CC202" s="39"/>
      <c r="CD202" s="39">
        <f t="shared" si="1741"/>
        <v>0</v>
      </c>
      <c r="CE202" s="39"/>
      <c r="CF202" s="39">
        <f t="shared" si="1742"/>
        <v>0</v>
      </c>
      <c r="CG202" s="39"/>
      <c r="CH202" s="39">
        <f t="shared" si="1743"/>
        <v>0</v>
      </c>
      <c r="CI202" s="39"/>
      <c r="CJ202" s="39">
        <f t="shared" si="1744"/>
        <v>0</v>
      </c>
      <c r="CK202" s="39">
        <v>90</v>
      </c>
      <c r="CL202" s="39">
        <f t="shared" si="1745"/>
        <v>919131.34950000001</v>
      </c>
      <c r="CM202" s="39">
        <v>53</v>
      </c>
      <c r="CN202" s="39">
        <f t="shared" si="1746"/>
        <v>661959.19526100007</v>
      </c>
      <c r="CO202" s="39">
        <v>19</v>
      </c>
      <c r="CP202" s="39">
        <f t="shared" si="1747"/>
        <v>272810.76813899999</v>
      </c>
      <c r="CQ202" s="44">
        <v>6</v>
      </c>
      <c r="CR202" s="39">
        <f t="shared" si="1748"/>
        <v>69589.174199999979</v>
      </c>
      <c r="CS202" s="51">
        <v>7</v>
      </c>
      <c r="CT202" s="39">
        <f t="shared" si="1749"/>
        <v>98236.017516000007</v>
      </c>
      <c r="CU202" s="39">
        <v>9</v>
      </c>
      <c r="CV202" s="39">
        <f t="shared" si="1750"/>
        <v>109788.29807400002</v>
      </c>
      <c r="CW202" s="39">
        <v>17</v>
      </c>
      <c r="CX202" s="39">
        <f t="shared" si="1751"/>
        <v>239015.542311</v>
      </c>
      <c r="CY202" s="39">
        <v>36</v>
      </c>
      <c r="CZ202" s="39">
        <f t="shared" si="1752"/>
        <v>505213.80436799995</v>
      </c>
      <c r="DA202" s="39">
        <v>3</v>
      </c>
      <c r="DB202" s="39">
        <f t="shared" si="1753"/>
        <v>42179.213348999998</v>
      </c>
      <c r="DC202" s="39">
        <v>9</v>
      </c>
      <c r="DD202" s="39">
        <f t="shared" si="1754"/>
        <v>104383.76129999998</v>
      </c>
      <c r="DE202" s="39">
        <v>16</v>
      </c>
      <c r="DF202" s="39">
        <f t="shared" si="1755"/>
        <v>191099.20647999996</v>
      </c>
      <c r="DG202" s="39">
        <v>1</v>
      </c>
      <c r="DH202" s="39">
        <f t="shared" si="1756"/>
        <v>15560.631449999997</v>
      </c>
      <c r="DI202" s="39">
        <v>3</v>
      </c>
      <c r="DJ202" s="39">
        <f t="shared" si="1757"/>
        <v>45276.760619999994</v>
      </c>
      <c r="DK202" s="39"/>
      <c r="DL202" s="39">
        <f t="shared" si="1758"/>
        <v>0</v>
      </c>
      <c r="DM202" s="39">
        <v>25</v>
      </c>
      <c r="DN202" s="39">
        <f t="shared" si="1759"/>
        <v>558148.19084375002</v>
      </c>
      <c r="DO202" s="39"/>
      <c r="DP202" s="39">
        <f t="shared" si="1061"/>
        <v>0</v>
      </c>
      <c r="DQ202" s="39">
        <f t="shared" si="1760"/>
        <v>606</v>
      </c>
      <c r="DR202" s="39">
        <f t="shared" si="1760"/>
        <v>7632455.2422917485</v>
      </c>
    </row>
    <row r="203" spans="1:122" ht="30.75" customHeight="1" x14ac:dyDescent="0.25">
      <c r="A203" s="46"/>
      <c r="B203" s="47">
        <v>170</v>
      </c>
      <c r="C203" s="33" t="s">
        <v>334</v>
      </c>
      <c r="D203" s="34">
        <f t="shared" si="1065"/>
        <v>19063</v>
      </c>
      <c r="E203" s="35">
        <v>18530</v>
      </c>
      <c r="F203" s="35">
        <v>18715</v>
      </c>
      <c r="G203" s="48">
        <v>1.85</v>
      </c>
      <c r="H203" s="37">
        <v>1</v>
      </c>
      <c r="I203" s="38">
        <v>1</v>
      </c>
      <c r="J203" s="38"/>
      <c r="K203" s="34">
        <v>1.4</v>
      </c>
      <c r="L203" s="34">
        <v>1.68</v>
      </c>
      <c r="M203" s="34">
        <v>2.23</v>
      </c>
      <c r="N203" s="34">
        <v>2.57</v>
      </c>
      <c r="O203" s="39">
        <v>0</v>
      </c>
      <c r="P203" s="39">
        <f t="shared" si="1708"/>
        <v>0</v>
      </c>
      <c r="Q203" s="39">
        <v>0</v>
      </c>
      <c r="R203" s="39">
        <f t="shared" si="1709"/>
        <v>0</v>
      </c>
      <c r="S203" s="39"/>
      <c r="T203" s="39">
        <f t="shared" si="1710"/>
        <v>0</v>
      </c>
      <c r="U203" s="39"/>
      <c r="V203" s="39">
        <f t="shared" si="1711"/>
        <v>0</v>
      </c>
      <c r="W203" s="39"/>
      <c r="X203" s="39">
        <f t="shared" si="1712"/>
        <v>0</v>
      </c>
      <c r="Y203" s="39">
        <v>0</v>
      </c>
      <c r="Z203" s="39">
        <f t="shared" si="1713"/>
        <v>0</v>
      </c>
      <c r="AA203" s="39"/>
      <c r="AB203" s="39">
        <f t="shared" si="1714"/>
        <v>0</v>
      </c>
      <c r="AC203" s="39"/>
      <c r="AD203" s="39">
        <f t="shared" si="1715"/>
        <v>0</v>
      </c>
      <c r="AE203" s="39">
        <v>0</v>
      </c>
      <c r="AF203" s="39">
        <f t="shared" si="1716"/>
        <v>0</v>
      </c>
      <c r="AG203" s="39">
        <v>122</v>
      </c>
      <c r="AH203" s="39">
        <f t="shared" si="1717"/>
        <v>6308004.8505833326</v>
      </c>
      <c r="AI203" s="39"/>
      <c r="AJ203" s="39">
        <f t="shared" si="1718"/>
        <v>0</v>
      </c>
      <c r="AK203" s="39"/>
      <c r="AL203" s="39">
        <f t="shared" si="1719"/>
        <v>0</v>
      </c>
      <c r="AM203" s="42">
        <v>0</v>
      </c>
      <c r="AN203" s="39">
        <f t="shared" si="1720"/>
        <v>0</v>
      </c>
      <c r="AO203" s="43">
        <v>0</v>
      </c>
      <c r="AP203" s="39">
        <f t="shared" si="1721"/>
        <v>0</v>
      </c>
      <c r="AQ203" s="39"/>
      <c r="AR203" s="39">
        <f t="shared" si="1722"/>
        <v>0</v>
      </c>
      <c r="AS203" s="39"/>
      <c r="AT203" s="39">
        <f t="shared" si="1723"/>
        <v>0</v>
      </c>
      <c r="AU203" s="39"/>
      <c r="AV203" s="39">
        <f t="shared" si="1724"/>
        <v>0</v>
      </c>
      <c r="AW203" s="39"/>
      <c r="AX203" s="39">
        <f t="shared" si="1725"/>
        <v>0</v>
      </c>
      <c r="AY203" s="39"/>
      <c r="AZ203" s="39">
        <f t="shared" si="1726"/>
        <v>0</v>
      </c>
      <c r="BA203" s="39"/>
      <c r="BB203" s="39">
        <f t="shared" si="1727"/>
        <v>0</v>
      </c>
      <c r="BC203" s="39"/>
      <c r="BD203" s="39">
        <f t="shared" si="1728"/>
        <v>0</v>
      </c>
      <c r="BE203" s="39"/>
      <c r="BF203" s="39">
        <f t="shared" si="1729"/>
        <v>0</v>
      </c>
      <c r="BG203" s="39"/>
      <c r="BH203" s="39">
        <f t="shared" si="1730"/>
        <v>0</v>
      </c>
      <c r="BI203" s="39"/>
      <c r="BJ203" s="39">
        <f t="shared" si="1731"/>
        <v>0</v>
      </c>
      <c r="BK203" s="39">
        <v>0</v>
      </c>
      <c r="BL203" s="39">
        <f t="shared" si="1732"/>
        <v>0</v>
      </c>
      <c r="BM203" s="39"/>
      <c r="BN203" s="39">
        <f t="shared" si="1733"/>
        <v>0</v>
      </c>
      <c r="BO203" s="49"/>
      <c r="BP203" s="39">
        <f t="shared" si="1734"/>
        <v>0</v>
      </c>
      <c r="BQ203" s="39">
        <v>4</v>
      </c>
      <c r="BR203" s="39">
        <f t="shared" si="1735"/>
        <v>264081.99439999997</v>
      </c>
      <c r="BS203" s="39"/>
      <c r="BT203" s="39">
        <f t="shared" si="1736"/>
        <v>0</v>
      </c>
      <c r="BU203" s="39"/>
      <c r="BV203" s="39">
        <f t="shared" si="1737"/>
        <v>0</v>
      </c>
      <c r="BW203" s="39"/>
      <c r="BX203" s="39">
        <f t="shared" si="1738"/>
        <v>0</v>
      </c>
      <c r="BY203" s="39"/>
      <c r="BZ203" s="39">
        <f t="shared" si="1739"/>
        <v>0</v>
      </c>
      <c r="CA203" s="39"/>
      <c r="CB203" s="39">
        <f t="shared" si="1740"/>
        <v>0</v>
      </c>
      <c r="CC203" s="39"/>
      <c r="CD203" s="39">
        <f t="shared" si="1741"/>
        <v>0</v>
      </c>
      <c r="CE203" s="39"/>
      <c r="CF203" s="39">
        <f t="shared" si="1742"/>
        <v>0</v>
      </c>
      <c r="CG203" s="39"/>
      <c r="CH203" s="39">
        <f t="shared" si="1743"/>
        <v>0</v>
      </c>
      <c r="CI203" s="39"/>
      <c r="CJ203" s="39">
        <f t="shared" si="1744"/>
        <v>0</v>
      </c>
      <c r="CK203" s="39"/>
      <c r="CL203" s="39">
        <f t="shared" si="1745"/>
        <v>0</v>
      </c>
      <c r="CM203" s="39"/>
      <c r="CN203" s="39">
        <f t="shared" si="1746"/>
        <v>0</v>
      </c>
      <c r="CO203" s="39"/>
      <c r="CP203" s="39">
        <f t="shared" si="1747"/>
        <v>0</v>
      </c>
      <c r="CQ203" s="44"/>
      <c r="CR203" s="39">
        <f t="shared" si="1748"/>
        <v>0</v>
      </c>
      <c r="CS203" s="39">
        <v>2</v>
      </c>
      <c r="CT203" s="39">
        <f t="shared" si="1749"/>
        <v>133140.39003999997</v>
      </c>
      <c r="CU203" s="39"/>
      <c r="CV203" s="39">
        <f t="shared" si="1750"/>
        <v>0</v>
      </c>
      <c r="CW203" s="39">
        <v>1</v>
      </c>
      <c r="CX203" s="39">
        <f t="shared" si="1751"/>
        <v>66693.627944999986</v>
      </c>
      <c r="CY203" s="39"/>
      <c r="CZ203" s="39">
        <f t="shared" si="1752"/>
        <v>0</v>
      </c>
      <c r="DA203" s="39">
        <v>20</v>
      </c>
      <c r="DB203" s="39">
        <f t="shared" si="1753"/>
        <v>1333872.5588999998</v>
      </c>
      <c r="DC203" s="39"/>
      <c r="DD203" s="39">
        <f t="shared" si="1754"/>
        <v>0</v>
      </c>
      <c r="DE203" s="39"/>
      <c r="DF203" s="39">
        <f t="shared" si="1755"/>
        <v>0</v>
      </c>
      <c r="DG203" s="39"/>
      <c r="DH203" s="39">
        <f t="shared" si="1756"/>
        <v>0</v>
      </c>
      <c r="DI203" s="39">
        <v>7</v>
      </c>
      <c r="DJ203" s="39">
        <f t="shared" si="1757"/>
        <v>501140.21369999996</v>
      </c>
      <c r="DK203" s="39"/>
      <c r="DL203" s="39">
        <f t="shared" si="1758"/>
        <v>0</v>
      </c>
      <c r="DM203" s="39"/>
      <c r="DN203" s="39">
        <f t="shared" si="1759"/>
        <v>0</v>
      </c>
      <c r="DO203" s="39"/>
      <c r="DP203" s="39">
        <f t="shared" si="1061"/>
        <v>0</v>
      </c>
      <c r="DQ203" s="39">
        <f t="shared" si="1760"/>
        <v>156</v>
      </c>
      <c r="DR203" s="39">
        <f t="shared" si="1760"/>
        <v>8606933.6355683319</v>
      </c>
    </row>
    <row r="204" spans="1:122" ht="30" customHeight="1" x14ac:dyDescent="0.25">
      <c r="A204" s="46"/>
      <c r="B204" s="47">
        <v>171</v>
      </c>
      <c r="C204" s="33" t="s">
        <v>335</v>
      </c>
      <c r="D204" s="34">
        <f t="shared" si="1065"/>
        <v>19063</v>
      </c>
      <c r="E204" s="35">
        <v>18530</v>
      </c>
      <c r="F204" s="35">
        <v>18715</v>
      </c>
      <c r="G204" s="52">
        <v>2.12</v>
      </c>
      <c r="H204" s="37">
        <v>1</v>
      </c>
      <c r="I204" s="38">
        <v>1</v>
      </c>
      <c r="J204" s="38"/>
      <c r="K204" s="34">
        <v>1.4</v>
      </c>
      <c r="L204" s="34">
        <v>1.68</v>
      </c>
      <c r="M204" s="34">
        <v>2.23</v>
      </c>
      <c r="N204" s="34">
        <v>2.57</v>
      </c>
      <c r="O204" s="39">
        <v>0</v>
      </c>
      <c r="P204" s="39">
        <f t="shared" si="1708"/>
        <v>0</v>
      </c>
      <c r="Q204" s="39">
        <v>0</v>
      </c>
      <c r="R204" s="39">
        <f t="shared" si="1709"/>
        <v>0</v>
      </c>
      <c r="S204" s="39"/>
      <c r="T204" s="39">
        <f t="shared" si="1710"/>
        <v>0</v>
      </c>
      <c r="U204" s="39"/>
      <c r="V204" s="39">
        <f t="shared" si="1711"/>
        <v>0</v>
      </c>
      <c r="W204" s="39"/>
      <c r="X204" s="39">
        <f t="shared" si="1712"/>
        <v>0</v>
      </c>
      <c r="Y204" s="39">
        <v>0</v>
      </c>
      <c r="Z204" s="39">
        <f t="shared" si="1713"/>
        <v>0</v>
      </c>
      <c r="AA204" s="39"/>
      <c r="AB204" s="39">
        <f t="shared" si="1714"/>
        <v>0</v>
      </c>
      <c r="AC204" s="39"/>
      <c r="AD204" s="39">
        <f t="shared" si="1715"/>
        <v>0</v>
      </c>
      <c r="AE204" s="39">
        <v>0</v>
      </c>
      <c r="AF204" s="39">
        <f t="shared" si="1716"/>
        <v>0</v>
      </c>
      <c r="AG204" s="39">
        <v>7</v>
      </c>
      <c r="AH204" s="39">
        <f t="shared" si="1717"/>
        <v>414757.60736666672</v>
      </c>
      <c r="AI204" s="39"/>
      <c r="AJ204" s="39">
        <f t="shared" si="1718"/>
        <v>0</v>
      </c>
      <c r="AK204" s="39"/>
      <c r="AL204" s="39">
        <f t="shared" si="1719"/>
        <v>0</v>
      </c>
      <c r="AM204" s="42">
        <v>0</v>
      </c>
      <c r="AN204" s="39">
        <f t="shared" si="1720"/>
        <v>0</v>
      </c>
      <c r="AO204" s="43">
        <v>1</v>
      </c>
      <c r="AP204" s="39">
        <f t="shared" si="1721"/>
        <v>68487.330128000001</v>
      </c>
      <c r="AQ204" s="39"/>
      <c r="AR204" s="39">
        <f t="shared" si="1722"/>
        <v>0</v>
      </c>
      <c r="AS204" s="39"/>
      <c r="AT204" s="39">
        <f t="shared" si="1723"/>
        <v>0</v>
      </c>
      <c r="AU204" s="39"/>
      <c r="AV204" s="39">
        <f t="shared" si="1724"/>
        <v>0</v>
      </c>
      <c r="AW204" s="39"/>
      <c r="AX204" s="39">
        <f t="shared" si="1725"/>
        <v>0</v>
      </c>
      <c r="AY204" s="39"/>
      <c r="AZ204" s="39">
        <f t="shared" si="1726"/>
        <v>0</v>
      </c>
      <c r="BA204" s="39"/>
      <c r="BB204" s="39">
        <f t="shared" si="1727"/>
        <v>0</v>
      </c>
      <c r="BC204" s="39"/>
      <c r="BD204" s="39">
        <f t="shared" si="1728"/>
        <v>0</v>
      </c>
      <c r="BE204" s="39"/>
      <c r="BF204" s="39">
        <f t="shared" si="1729"/>
        <v>0</v>
      </c>
      <c r="BG204" s="39"/>
      <c r="BH204" s="39">
        <f t="shared" si="1730"/>
        <v>0</v>
      </c>
      <c r="BI204" s="39"/>
      <c r="BJ204" s="39">
        <f t="shared" si="1731"/>
        <v>0</v>
      </c>
      <c r="BK204" s="39">
        <v>0</v>
      </c>
      <c r="BL204" s="39">
        <f t="shared" si="1732"/>
        <v>0</v>
      </c>
      <c r="BM204" s="39"/>
      <c r="BN204" s="39">
        <f t="shared" si="1733"/>
        <v>0</v>
      </c>
      <c r="BO204" s="49"/>
      <c r="BP204" s="39">
        <f t="shared" si="1734"/>
        <v>0</v>
      </c>
      <c r="BQ204" s="39">
        <v>0</v>
      </c>
      <c r="BR204" s="39">
        <f t="shared" si="1735"/>
        <v>0</v>
      </c>
      <c r="BS204" s="39"/>
      <c r="BT204" s="39">
        <f t="shared" si="1736"/>
        <v>0</v>
      </c>
      <c r="BU204" s="39"/>
      <c r="BV204" s="39">
        <f t="shared" si="1737"/>
        <v>0</v>
      </c>
      <c r="BW204" s="39"/>
      <c r="BX204" s="39">
        <f t="shared" si="1738"/>
        <v>0</v>
      </c>
      <c r="BY204" s="39"/>
      <c r="BZ204" s="39">
        <f t="shared" si="1739"/>
        <v>0</v>
      </c>
      <c r="CA204" s="39"/>
      <c r="CB204" s="39">
        <f t="shared" si="1740"/>
        <v>0</v>
      </c>
      <c r="CC204" s="39"/>
      <c r="CD204" s="39">
        <f t="shared" si="1741"/>
        <v>0</v>
      </c>
      <c r="CE204" s="39"/>
      <c r="CF204" s="39">
        <f t="shared" si="1742"/>
        <v>0</v>
      </c>
      <c r="CG204" s="39"/>
      <c r="CH204" s="39">
        <f t="shared" si="1743"/>
        <v>0</v>
      </c>
      <c r="CI204" s="39"/>
      <c r="CJ204" s="39">
        <f t="shared" si="1744"/>
        <v>0</v>
      </c>
      <c r="CK204" s="39"/>
      <c r="CL204" s="39">
        <f t="shared" si="1745"/>
        <v>0</v>
      </c>
      <c r="CM204" s="39"/>
      <c r="CN204" s="39">
        <f t="shared" si="1746"/>
        <v>0</v>
      </c>
      <c r="CO204" s="39"/>
      <c r="CP204" s="39">
        <f t="shared" si="1747"/>
        <v>0</v>
      </c>
      <c r="CQ204" s="44"/>
      <c r="CR204" s="39">
        <f t="shared" si="1748"/>
        <v>0</v>
      </c>
      <c r="CS204" s="39"/>
      <c r="CT204" s="39">
        <f t="shared" si="1749"/>
        <v>0</v>
      </c>
      <c r="CU204" s="39"/>
      <c r="CV204" s="39">
        <f t="shared" si="1750"/>
        <v>0</v>
      </c>
      <c r="CW204" s="39"/>
      <c r="CX204" s="39">
        <f t="shared" si="1751"/>
        <v>0</v>
      </c>
      <c r="CY204" s="39"/>
      <c r="CZ204" s="39">
        <f t="shared" si="1752"/>
        <v>0</v>
      </c>
      <c r="DA204" s="39"/>
      <c r="DB204" s="39">
        <f t="shared" si="1753"/>
        <v>0</v>
      </c>
      <c r="DC204" s="39"/>
      <c r="DD204" s="39">
        <f t="shared" si="1754"/>
        <v>0</v>
      </c>
      <c r="DE204" s="39"/>
      <c r="DF204" s="39">
        <f t="shared" si="1755"/>
        <v>0</v>
      </c>
      <c r="DG204" s="39"/>
      <c r="DH204" s="39">
        <f t="shared" si="1756"/>
        <v>0</v>
      </c>
      <c r="DI204" s="39"/>
      <c r="DJ204" s="39">
        <f t="shared" si="1757"/>
        <v>0</v>
      </c>
      <c r="DK204" s="39"/>
      <c r="DL204" s="39">
        <f t="shared" si="1758"/>
        <v>0</v>
      </c>
      <c r="DM204" s="39"/>
      <c r="DN204" s="39">
        <f t="shared" si="1759"/>
        <v>0</v>
      </c>
      <c r="DO204" s="39"/>
      <c r="DP204" s="39">
        <f t="shared" si="1061"/>
        <v>0</v>
      </c>
      <c r="DQ204" s="39">
        <f t="shared" si="1760"/>
        <v>8</v>
      </c>
      <c r="DR204" s="39">
        <f t="shared" si="1760"/>
        <v>483244.93749466672</v>
      </c>
    </row>
    <row r="205" spans="1:122" ht="15.75" customHeight="1" x14ac:dyDescent="0.25">
      <c r="A205" s="86">
        <v>23</v>
      </c>
      <c r="B205" s="100"/>
      <c r="C205" s="88" t="s">
        <v>336</v>
      </c>
      <c r="D205" s="95">
        <f t="shared" si="1065"/>
        <v>19063</v>
      </c>
      <c r="E205" s="96">
        <v>18530</v>
      </c>
      <c r="F205" s="96">
        <v>18715</v>
      </c>
      <c r="G205" s="101">
        <v>1.31</v>
      </c>
      <c r="H205" s="97">
        <v>1</v>
      </c>
      <c r="I205" s="98">
        <v>1</v>
      </c>
      <c r="J205" s="98"/>
      <c r="K205" s="95">
        <v>1.4</v>
      </c>
      <c r="L205" s="95">
        <v>1.68</v>
      </c>
      <c r="M205" s="95">
        <v>2.23</v>
      </c>
      <c r="N205" s="95">
        <v>2.57</v>
      </c>
      <c r="O205" s="45">
        <f t="shared" ref="O205:BZ205" si="1761">SUM(O206:O211)</f>
        <v>682</v>
      </c>
      <c r="P205" s="45">
        <f t="shared" si="1761"/>
        <v>22011778.733816665</v>
      </c>
      <c r="Q205" s="45">
        <f t="shared" si="1761"/>
        <v>0</v>
      </c>
      <c r="R205" s="45">
        <f t="shared" si="1761"/>
        <v>0</v>
      </c>
      <c r="S205" s="94">
        <v>0</v>
      </c>
      <c r="T205" s="94">
        <f t="shared" ref="T205" si="1762">SUM(T206:T211)</f>
        <v>0</v>
      </c>
      <c r="U205" s="45">
        <f t="shared" si="1761"/>
        <v>0</v>
      </c>
      <c r="V205" s="45">
        <f t="shared" si="1761"/>
        <v>0</v>
      </c>
      <c r="W205" s="45">
        <f t="shared" si="1761"/>
        <v>0</v>
      </c>
      <c r="X205" s="45">
        <f t="shared" si="1761"/>
        <v>0</v>
      </c>
      <c r="Y205" s="45">
        <f t="shared" si="1761"/>
        <v>284</v>
      </c>
      <c r="Z205" s="45">
        <f t="shared" si="1761"/>
        <v>10127464.056966668</v>
      </c>
      <c r="AA205" s="94">
        <f t="shared" si="1761"/>
        <v>0</v>
      </c>
      <c r="AB205" s="94">
        <f t="shared" si="1761"/>
        <v>0</v>
      </c>
      <c r="AC205" s="94">
        <f t="shared" si="1761"/>
        <v>0</v>
      </c>
      <c r="AD205" s="94">
        <f t="shared" si="1761"/>
        <v>0</v>
      </c>
      <c r="AE205" s="94">
        <f t="shared" si="1761"/>
        <v>0</v>
      </c>
      <c r="AF205" s="94">
        <f t="shared" si="1761"/>
        <v>0</v>
      </c>
      <c r="AG205" s="45">
        <f t="shared" si="1761"/>
        <v>136</v>
      </c>
      <c r="AH205" s="45">
        <f t="shared" si="1761"/>
        <v>5425946.219283333</v>
      </c>
      <c r="AI205" s="45">
        <f t="shared" si="1761"/>
        <v>5</v>
      </c>
      <c r="AJ205" s="45">
        <f t="shared" si="1761"/>
        <v>144924.344075</v>
      </c>
      <c r="AK205" s="45">
        <f t="shared" si="1761"/>
        <v>211</v>
      </c>
      <c r="AL205" s="45">
        <f t="shared" si="1761"/>
        <v>6757662.7236416675</v>
      </c>
      <c r="AM205" s="45">
        <f t="shared" si="1761"/>
        <v>12</v>
      </c>
      <c r="AN205" s="45">
        <f t="shared" si="1761"/>
        <v>303377.52445000003</v>
      </c>
      <c r="AO205" s="94">
        <f t="shared" si="1761"/>
        <v>611</v>
      </c>
      <c r="AP205" s="94">
        <f t="shared" si="1761"/>
        <v>25105129.240128003</v>
      </c>
      <c r="AQ205" s="94">
        <f t="shared" si="1761"/>
        <v>91</v>
      </c>
      <c r="AR205" s="94">
        <f t="shared" si="1761"/>
        <v>3339685.1309499997</v>
      </c>
      <c r="AS205" s="94">
        <f t="shared" si="1761"/>
        <v>199</v>
      </c>
      <c r="AT205" s="94">
        <f t="shared" si="1761"/>
        <v>8180036.2555239983</v>
      </c>
      <c r="AU205" s="94">
        <f t="shared" si="1761"/>
        <v>0</v>
      </c>
      <c r="AV205" s="94">
        <f t="shared" si="1761"/>
        <v>0</v>
      </c>
      <c r="AW205" s="94">
        <f t="shared" si="1761"/>
        <v>0</v>
      </c>
      <c r="AX205" s="94">
        <f t="shared" si="1761"/>
        <v>0</v>
      </c>
      <c r="AY205" s="94">
        <f t="shared" si="1761"/>
        <v>0</v>
      </c>
      <c r="AZ205" s="94">
        <f t="shared" si="1761"/>
        <v>0</v>
      </c>
      <c r="BA205" s="94">
        <f t="shared" si="1761"/>
        <v>108</v>
      </c>
      <c r="BB205" s="94">
        <f t="shared" si="1761"/>
        <v>4312532.8685599994</v>
      </c>
      <c r="BC205" s="94">
        <f t="shared" si="1761"/>
        <v>0</v>
      </c>
      <c r="BD205" s="94">
        <f t="shared" si="1761"/>
        <v>0</v>
      </c>
      <c r="BE205" s="94">
        <f t="shared" si="1761"/>
        <v>0</v>
      </c>
      <c r="BF205" s="94">
        <f t="shared" si="1761"/>
        <v>0</v>
      </c>
      <c r="BG205" s="94">
        <f t="shared" si="1761"/>
        <v>0</v>
      </c>
      <c r="BH205" s="94">
        <f t="shared" si="1761"/>
        <v>0</v>
      </c>
      <c r="BI205" s="94">
        <f t="shared" si="1761"/>
        <v>0</v>
      </c>
      <c r="BJ205" s="94">
        <f t="shared" si="1761"/>
        <v>0</v>
      </c>
      <c r="BK205" s="94">
        <f t="shared" si="1761"/>
        <v>331</v>
      </c>
      <c r="BL205" s="94">
        <f t="shared" si="1761"/>
        <v>11242404.9497375</v>
      </c>
      <c r="BM205" s="94">
        <f t="shared" si="1761"/>
        <v>472</v>
      </c>
      <c r="BN205" s="94">
        <f t="shared" si="1761"/>
        <v>15929226.901233334</v>
      </c>
      <c r="BO205" s="94">
        <f t="shared" si="1761"/>
        <v>203</v>
      </c>
      <c r="BP205" s="94">
        <f t="shared" si="1761"/>
        <v>7738521.4488400016</v>
      </c>
      <c r="BQ205" s="94">
        <f t="shared" si="1761"/>
        <v>524</v>
      </c>
      <c r="BR205" s="94">
        <f t="shared" si="1761"/>
        <v>24191695.024839994</v>
      </c>
      <c r="BS205" s="94">
        <f t="shared" si="1761"/>
        <v>652</v>
      </c>
      <c r="BT205" s="94">
        <f t="shared" si="1761"/>
        <v>20652965.245033331</v>
      </c>
      <c r="BU205" s="94">
        <f t="shared" si="1761"/>
        <v>22</v>
      </c>
      <c r="BV205" s="94">
        <f t="shared" si="1761"/>
        <v>509184.7403066667</v>
      </c>
      <c r="BW205" s="94">
        <f t="shared" si="1761"/>
        <v>33</v>
      </c>
      <c r="BX205" s="94">
        <f t="shared" si="1761"/>
        <v>1202722.6302</v>
      </c>
      <c r="BY205" s="94">
        <f t="shared" si="1761"/>
        <v>0</v>
      </c>
      <c r="BZ205" s="94">
        <f t="shared" si="1761"/>
        <v>0</v>
      </c>
      <c r="CA205" s="94">
        <f t="shared" ref="CA205:DR205" si="1763">SUM(CA206:CA211)</f>
        <v>777</v>
      </c>
      <c r="CB205" s="94">
        <f t="shared" si="1763"/>
        <v>29817176.806899995</v>
      </c>
      <c r="CC205" s="94">
        <f t="shared" si="1763"/>
        <v>24</v>
      </c>
      <c r="CD205" s="94">
        <f t="shared" si="1763"/>
        <v>879410.0952000001</v>
      </c>
      <c r="CE205" s="94">
        <f t="shared" si="1763"/>
        <v>0</v>
      </c>
      <c r="CF205" s="94">
        <f t="shared" si="1763"/>
        <v>0</v>
      </c>
      <c r="CG205" s="94">
        <f t="shared" si="1763"/>
        <v>24</v>
      </c>
      <c r="CH205" s="94">
        <f t="shared" si="1763"/>
        <v>600068.06496000011</v>
      </c>
      <c r="CI205" s="94">
        <f t="shared" si="1763"/>
        <v>96</v>
      </c>
      <c r="CJ205" s="94">
        <f t="shared" si="1763"/>
        <v>2389556.75868</v>
      </c>
      <c r="CK205" s="94">
        <f t="shared" si="1763"/>
        <v>193</v>
      </c>
      <c r="CL205" s="94">
        <f t="shared" si="1763"/>
        <v>6428420.37005</v>
      </c>
      <c r="CM205" s="94">
        <f t="shared" si="1763"/>
        <v>415</v>
      </c>
      <c r="CN205" s="94">
        <f t="shared" si="1763"/>
        <v>16753940.638645003</v>
      </c>
      <c r="CO205" s="94">
        <f t="shared" si="1763"/>
        <v>147</v>
      </c>
      <c r="CP205" s="94">
        <f t="shared" si="1763"/>
        <v>6812905.8898949986</v>
      </c>
      <c r="CQ205" s="99">
        <f t="shared" si="1763"/>
        <v>121</v>
      </c>
      <c r="CR205" s="94">
        <f t="shared" si="1763"/>
        <v>4588424.6526999995</v>
      </c>
      <c r="CS205" s="94">
        <f t="shared" si="1763"/>
        <v>66</v>
      </c>
      <c r="CT205" s="94">
        <f t="shared" si="1763"/>
        <v>2930527.9364479999</v>
      </c>
      <c r="CU205" s="94">
        <f t="shared" si="1763"/>
        <v>120</v>
      </c>
      <c r="CV205" s="94">
        <f t="shared" si="1763"/>
        <v>4673040.3795600003</v>
      </c>
      <c r="CW205" s="94">
        <f t="shared" si="1763"/>
        <v>157</v>
      </c>
      <c r="CX205" s="94">
        <f t="shared" si="1763"/>
        <v>7216250.5436490001</v>
      </c>
      <c r="CY205" s="94">
        <f t="shared" si="1763"/>
        <v>187</v>
      </c>
      <c r="CZ205" s="94">
        <f t="shared" si="1763"/>
        <v>8630735.824620001</v>
      </c>
      <c r="DA205" s="94">
        <f t="shared" si="1763"/>
        <v>155</v>
      </c>
      <c r="DB205" s="94">
        <f t="shared" si="1763"/>
        <v>7032392.4341789996</v>
      </c>
      <c r="DC205" s="94">
        <f t="shared" si="1763"/>
        <v>309</v>
      </c>
      <c r="DD205" s="94">
        <f t="shared" si="1763"/>
        <v>11690089.096699998</v>
      </c>
      <c r="DE205" s="94">
        <f t="shared" si="1763"/>
        <v>97</v>
      </c>
      <c r="DF205" s="94">
        <f t="shared" si="1763"/>
        <v>3519104.1372783333</v>
      </c>
      <c r="DG205" s="94">
        <f t="shared" si="1763"/>
        <v>20</v>
      </c>
      <c r="DH205" s="94">
        <f t="shared" si="1763"/>
        <v>948799.52789999999</v>
      </c>
      <c r="DI205" s="94">
        <f t="shared" si="1763"/>
        <v>64</v>
      </c>
      <c r="DJ205" s="94">
        <f t="shared" si="1763"/>
        <v>3056374.8322800002</v>
      </c>
      <c r="DK205" s="94">
        <f t="shared" si="1763"/>
        <v>25</v>
      </c>
      <c r="DL205" s="94">
        <f t="shared" si="1763"/>
        <v>1612669.9292812501</v>
      </c>
      <c r="DM205" s="94">
        <f t="shared" si="1763"/>
        <v>68</v>
      </c>
      <c r="DN205" s="94">
        <f t="shared" si="1763"/>
        <v>4948341.4991316656</v>
      </c>
      <c r="DO205" s="94">
        <f t="shared" si="1763"/>
        <v>0</v>
      </c>
      <c r="DP205" s="94">
        <f t="shared" si="1763"/>
        <v>0</v>
      </c>
      <c r="DQ205" s="94">
        <f t="shared" si="1763"/>
        <v>7641</v>
      </c>
      <c r="DR205" s="94">
        <f t="shared" si="1763"/>
        <v>291703487.45564342</v>
      </c>
    </row>
    <row r="206" spans="1:122" ht="15.75" customHeight="1" x14ac:dyDescent="0.25">
      <c r="A206" s="46"/>
      <c r="B206" s="47">
        <v>172</v>
      </c>
      <c r="C206" s="33" t="s">
        <v>337</v>
      </c>
      <c r="D206" s="34">
        <f t="shared" si="1065"/>
        <v>19063</v>
      </c>
      <c r="E206" s="35">
        <v>18530</v>
      </c>
      <c r="F206" s="35">
        <v>18715</v>
      </c>
      <c r="G206" s="48">
        <v>0.85</v>
      </c>
      <c r="H206" s="37">
        <v>1</v>
      </c>
      <c r="I206" s="38">
        <v>1</v>
      </c>
      <c r="J206" s="38"/>
      <c r="K206" s="34">
        <v>1.4</v>
      </c>
      <c r="L206" s="34">
        <v>1.68</v>
      </c>
      <c r="M206" s="34">
        <v>2.23</v>
      </c>
      <c r="N206" s="34">
        <v>2.57</v>
      </c>
      <c r="O206" s="39">
        <v>44</v>
      </c>
      <c r="P206" s="39">
        <f t="shared" ref="P206:P211" si="1764">(O206/12*5*$D206*$G206*$H206*$K206*P$9)+(O206/12*4*$E206*$G206*$I206*$K206*P$10)+(O206/12*3*$F206*$G206*$I206*$K206*P$10)</f>
        <v>1045278.6061666666</v>
      </c>
      <c r="Q206" s="39">
        <v>0</v>
      </c>
      <c r="R206" s="39">
        <f t="shared" ref="R206:R211" si="1765">(Q206/12*5*$D206*$G206*$H206*$K206*R$9)+(Q206/12*4*$E206*$G206*$I206*$K206*R$10)+(Q206/12*3*$F206*$G206*$I206*$K206*R$10)</f>
        <v>0</v>
      </c>
      <c r="S206" s="39">
        <v>0</v>
      </c>
      <c r="T206" s="39">
        <f t="shared" ref="T206:T211" si="1766">(S206/12*5*$D206*$G206*$H206*$K206*T$9)+(S206/12*4*$E206*$G206*$I206*$K206*T$10)+(S206/12*3*$F206*$G206*$I206*$K206*T$10)</f>
        <v>0</v>
      </c>
      <c r="U206" s="39"/>
      <c r="V206" s="39">
        <f t="shared" ref="V206:V211" si="1767">(U206/12*5*$D206*$G206*$H206*$K206*V$9)+(U206/12*4*$E206*$G206*$I206*$K206*V$10)+(U206/12*3*$F206*$G206*$I206*$K206*V$10)</f>
        <v>0</v>
      </c>
      <c r="W206" s="39">
        <v>0</v>
      </c>
      <c r="X206" s="39">
        <f t="shared" ref="X206:X211" si="1768">(W206/12*5*$D206*$G206*$H206*$K206*X$9)+(W206/12*4*$E206*$G206*$I206*$K206*X$10)+(W206/12*3*$F206*$G206*$I206*$K206*X$10)</f>
        <v>0</v>
      </c>
      <c r="Y206" s="39">
        <v>0</v>
      </c>
      <c r="Z206" s="39">
        <f t="shared" ref="Z206:Z211" si="1769">(Y206/12*5*$D206*$G206*$H206*$K206*Z$9)+(Y206/12*4*$E206*$G206*$I206*$K206*Z$10)+(Y206/12*3*$F206*$G206*$I206*$K206*Z$10)</f>
        <v>0</v>
      </c>
      <c r="AA206" s="39">
        <v>0</v>
      </c>
      <c r="AB206" s="39">
        <f t="shared" ref="AB206:AB211" si="1770">(AA206/12*5*$D206*$G206*$H206*$K206*AB$9)+(AA206/12*4*$E206*$G206*$I206*$K206*AB$10)+(AA206/12*3*$F206*$G206*$I206*$K206*AB$10)</f>
        <v>0</v>
      </c>
      <c r="AC206" s="39">
        <v>0</v>
      </c>
      <c r="AD206" s="39">
        <f t="shared" ref="AD206:AD211" si="1771">(AC206/12*5*$D206*$G206*$H206*$K206*AD$9)+(AC206/12*4*$E206*$G206*$I206*$K206*AD$10)+(AC206/12*3*$F206*$G206*$I206*$K206*AD$10)</f>
        <v>0</v>
      </c>
      <c r="AE206" s="39">
        <v>0</v>
      </c>
      <c r="AF206" s="39">
        <f t="shared" ref="AF206:AF211" si="1772">(AE206/12*5*$D206*$G206*$H206*$K206*AF$9)+(AE206/12*4*$E206*$G206*$I206*$K206*AF$10)+(AE206/12*3*$F206*$G206*$I206*$K206*AF$10)</f>
        <v>0</v>
      </c>
      <c r="AG206" s="39">
        <v>3</v>
      </c>
      <c r="AH206" s="39">
        <f t="shared" ref="AH206:AH211" si="1773">(AG206/12*5*$D206*$G206*$H206*$K206*AH$9)+(AG206/12*4*$E206*$G206*$I206*$K206*AH$10)+(AG206/12*3*$F206*$G206*$I206*$K206*AH$10)</f>
        <v>71268.995874999993</v>
      </c>
      <c r="AI206" s="39"/>
      <c r="AJ206" s="39">
        <f t="shared" ref="AJ206:AJ211" si="1774">(AI206/12*5*$D206*$G206*$H206*$K206*AJ$9)+(AI206/12*4*$E206*$G206*$I206*$K206*AJ$10)+(AI206/12*3*$F206*$G206*$I206*$K206*AJ$10)</f>
        <v>0</v>
      </c>
      <c r="AK206" s="39">
        <v>2</v>
      </c>
      <c r="AL206" s="39">
        <f t="shared" ref="AL206:AL211" si="1775">(AK206/12*5*$D206*$G206*$H206*$K206*AL$9)+(AK206/12*4*$E206*$G206*$I206*$K206*AL$10)+(AK206/12*3*$F206*$G206*$I206*$K206*AL$10)</f>
        <v>40455.071416666658</v>
      </c>
      <c r="AM206" s="42">
        <v>0</v>
      </c>
      <c r="AN206" s="39">
        <f t="shared" ref="AN206:AN211" si="1776">(AM206/12*5*$D206*$G206*$H206*$K206*AN$9)+(AM206/12*4*$E206*$G206*$I206*$K206*AN$10)+(AM206/12*3*$F206*$G206*$I206*$K206*AN$10)</f>
        <v>0</v>
      </c>
      <c r="AO206" s="43">
        <v>3</v>
      </c>
      <c r="AP206" s="39">
        <f t="shared" ref="AP206:AP211" si="1777">(AO206/12*5*$D206*$G206*$H206*$L206*AP$9)+(AO206/12*4*$E206*$G206*$I206*$L206*AP$10)+(AO206/12*3*$F206*$G206*$I206*$L206*AP$10)</f>
        <v>82378.628219999999</v>
      </c>
      <c r="AQ206" s="39">
        <v>1</v>
      </c>
      <c r="AR206" s="39">
        <f t="shared" ref="AR206:AR211" si="1778">(AQ206/12*5*$D206*$G206*$H206*$L206*AR$9)+(AQ206/12*4*$E206*$G206*$I206*$L206*AR$10)+(AQ206/12*3*$F206*$G206*$I206*$L206*AR$10)</f>
        <v>24273.042849999998</v>
      </c>
      <c r="AS206" s="39"/>
      <c r="AT206" s="39">
        <f t="shared" ref="AT206:AT211" si="1779">(AS206/12*5*$D206*$G206*$H206*$L206*AT$9)+(AS206/12*4*$E206*$G206*$I206*$L206*AT$10)+(AS206/12*3*$F206*$G206*$I206*$L206*AT$11)</f>
        <v>0</v>
      </c>
      <c r="AU206" s="39">
        <v>0</v>
      </c>
      <c r="AV206" s="39">
        <f t="shared" ref="AV206:AV211" si="1780">(AU206/12*5*$D206*$G206*$H206*$L206*AV$9)+(AU206/12*4*$E206*$G206*$I206*$L206*AV$10)+(AU206/12*3*$F206*$G206*$I206*$L206*AV$10)</f>
        <v>0</v>
      </c>
      <c r="AW206" s="39"/>
      <c r="AX206" s="39">
        <f t="shared" ref="AX206:AX211" si="1781">(AW206/12*5*$D206*$G206*$H206*$K206*AX$9)+(AW206/12*4*$E206*$G206*$I206*$K206*AX$10)+(AW206/12*3*$F206*$G206*$I206*$K206*AX$10)</f>
        <v>0</v>
      </c>
      <c r="AY206" s="39"/>
      <c r="AZ206" s="39">
        <f t="shared" ref="AZ206:AZ211" si="1782">(AY206/12*5*$D206*$G206*$H206*$K206*AZ$9)+(AY206/12*4*$E206*$G206*$I206*$K206*AZ$10)+(AY206/12*3*$F206*$G206*$I206*$K206*AZ$10)</f>
        <v>0</v>
      </c>
      <c r="BA206" s="39"/>
      <c r="BB206" s="39">
        <f t="shared" ref="BB206:BB211" si="1783">(BA206/12*5*$D206*$G206*$H206*$L206*BB$9)+(BA206/12*4*$E206*$G206*$I206*$L206*BB$10)+(BA206/12*3*$F206*$G206*$I206*$L206*BB$10)</f>
        <v>0</v>
      </c>
      <c r="BC206" s="39">
        <v>0</v>
      </c>
      <c r="BD206" s="39">
        <f t="shared" ref="BD206:BD211" si="1784">(BC206/12*5*$D206*$G206*$H206*$K206*BD$9)+(BC206/12*4*$E206*$G206*$I206*$K206*BD$10)+(BC206/12*3*$F206*$G206*$I206*$K206*BD$10)</f>
        <v>0</v>
      </c>
      <c r="BE206" s="39">
        <v>0</v>
      </c>
      <c r="BF206" s="39">
        <f t="shared" ref="BF206:BF211" si="1785">(BE206/12*5*$D206*$G206*$H206*$K206*BF$9)+(BE206/12*4*$E206*$G206*$I206*$K206*BF$10)+(BE206/12*3*$F206*$G206*$I206*$K206*BF$10)</f>
        <v>0</v>
      </c>
      <c r="BG206" s="39">
        <v>0</v>
      </c>
      <c r="BH206" s="39">
        <f t="shared" ref="BH206:BH211" si="1786">(BG206/12*5*$D206*$G206*$H206*$K206*BH$9)+(BG206/12*4*$E206*$G206*$I206*$K206*BH$10)+(BG206/12*3*$F206*$G206*$I206*$K206*BH$10)</f>
        <v>0</v>
      </c>
      <c r="BI206" s="39">
        <v>0</v>
      </c>
      <c r="BJ206" s="39">
        <f t="shared" ref="BJ206:BJ211" si="1787">(BI206/12*5*$D206*$G206*$H206*$L206*BJ$9)+(BI206/12*4*$E206*$G206*$I206*$L206*BJ$10)+(BI206/12*3*$F206*$G206*$I206*$L206*BJ$10)</f>
        <v>0</v>
      </c>
      <c r="BK206" s="39">
        <v>2</v>
      </c>
      <c r="BL206" s="39">
        <f t="shared" ref="BL206:BL211" si="1788">(BK206/12*5*$D206*$G206*$H206*$K206*BL$9)+(BK206/12*4*$E206*$G206*$I206*$K206*BL$10)+(BK206/12*3*$F206*$G206*$I206*$K206*BL$10)</f>
        <v>47834.034324999993</v>
      </c>
      <c r="BM206" s="39">
        <v>7</v>
      </c>
      <c r="BN206" s="39">
        <f t="shared" ref="BN206" si="1789">(BM206/12*5*$D206*$G206*$H206*$K206*BN$9)+(BM206/12*4*$E206*$G206*$I206*$K206*BN$10)+(BM206/12*3*$F206*$G206*$I206*$K206*BN$10)</f>
        <v>160180.66598333334</v>
      </c>
      <c r="BO206" s="49"/>
      <c r="BP206" s="39">
        <f t="shared" ref="BP206:BP211" si="1790">(BO206/12*5*$D206*$G206*$H206*$L206*BP$9)+(BO206/12*4*$E206*$G206*$I206*$L206*BP$10)+(BO206/12*3*$F206*$G206*$I206*$L206*BP$10)</f>
        <v>0</v>
      </c>
      <c r="BQ206" s="39">
        <v>0</v>
      </c>
      <c r="BR206" s="39">
        <f t="shared" ref="BR206:BR211" si="1791">(BQ206/12*5*$D206*$G206*$H206*$L206*BR$9)+(BQ206/12*4*$E206*$G206*$I206*$L206*BR$10)+(BQ206/12*3*$F206*$G206*$I206*$L206*BR$10)</f>
        <v>0</v>
      </c>
      <c r="BS206" s="39">
        <v>0</v>
      </c>
      <c r="BT206" s="39">
        <f t="shared" ref="BT206:BT211" si="1792">(BS206/12*5*$D206*$G206*$H206*$K206*BT$9)+(BS206/12*4*$E206*$G206*$I206*$K206*BT$10)+(BS206/12*3*$F206*$G206*$I206*$K206*BT$10)</f>
        <v>0</v>
      </c>
      <c r="BU206" s="39">
        <v>2</v>
      </c>
      <c r="BV206" s="39">
        <f t="shared" ref="BV206:BV211" si="1793">(BU206/12*5*$D206*$G206*$H206*$K206*BV$9)+(BU206/12*4*$E206*$G206*$I206*$K206*BV$10)+(BU206/12*3*$F206*$G206*$I206*$K206*BV$10)</f>
        <v>33733.985133333328</v>
      </c>
      <c r="BW206" s="39">
        <v>0</v>
      </c>
      <c r="BX206" s="39">
        <f t="shared" ref="BX206:BX211" si="1794">(BW206/12*5*$D206*$G206*$H206*$L206*BX$9)+(BW206/12*4*$E206*$G206*$I206*$L206*BX$10)+(BW206/12*3*$F206*$G206*$I206*$L206*BX$10)</f>
        <v>0</v>
      </c>
      <c r="BY206" s="39"/>
      <c r="BZ206" s="39">
        <f t="shared" ref="BZ206:BZ211" si="1795">(BY206/12*5*$D206*$G206*$H206*$L206*BZ$9)+(BY206/12*4*$E206*$G206*$I206*$L206*BZ$10)+(BY206/12*3*$F206*$G206*$I206*$L206*BZ$10)</f>
        <v>0</v>
      </c>
      <c r="CA206" s="39"/>
      <c r="CB206" s="39">
        <f t="shared" ref="CB206:CB211" si="1796">(CA206/12*5*$D206*$G206*$H206*$K206*CB$9)+(CA206/12*4*$E206*$G206*$I206*$K206*CB$10)+(CA206/12*3*$F206*$G206*$I206*$K206*CB$10)</f>
        <v>0</v>
      </c>
      <c r="CC206" s="39">
        <v>0</v>
      </c>
      <c r="CD206" s="39">
        <f t="shared" ref="CD206:CD211" si="1797">(CC206/12*5*$D206*$G206*$H206*$L206*CD$9)+(CC206/12*4*$E206*$G206*$I206*$L206*CD$10)+(CC206/12*3*$F206*$G206*$I206*$L206*CD$10)</f>
        <v>0</v>
      </c>
      <c r="CE206" s="39">
        <v>0</v>
      </c>
      <c r="CF206" s="39">
        <f t="shared" ref="CF206:CF211" si="1798">(CE206/12*5*$D206*$G206*$H206*$K206*CF$9)+(CE206/12*4*$E206*$G206*$I206*$K206*CF$10)+(CE206/12*3*$F206*$G206*$I206*$K206*CF$10)</f>
        <v>0</v>
      </c>
      <c r="CG206" s="39"/>
      <c r="CH206" s="39">
        <f t="shared" ref="CH206:CH211" si="1799">(CG206/12*5*$D206*$G206*$H206*$K206*CH$9)+(CG206/12*4*$E206*$G206*$I206*$K206*CH$10)+(CG206/12*3*$F206*$G206*$I206*$K206*CH$10)</f>
        <v>0</v>
      </c>
      <c r="CI206" s="39"/>
      <c r="CJ206" s="39">
        <f t="shared" ref="CJ206:CJ211" si="1800">(CI206/12*5*$D206*$G206*$H206*$K206*CJ$9)+(CI206/12*4*$E206*$G206*$I206*$K206*CJ$10)+(CI206/12*3*$F206*$G206*$I206*$K206*CJ$10)</f>
        <v>0</v>
      </c>
      <c r="CK206" s="39">
        <v>1</v>
      </c>
      <c r="CL206" s="39">
        <f t="shared" ref="CL206:CL211" si="1801">(CK206/12*5*$D206*$G206*$H206*$K206*CL$9)+(CK206/12*4*$E206*$G206*$I206*$K206*CL$10)+(CK206/12*3*$F206*$G206*$I206*$K206*CL$10)</f>
        <v>22258.166583333332</v>
      </c>
      <c r="CM206" s="39"/>
      <c r="CN206" s="39">
        <f t="shared" ref="CN206:CN211" si="1802">(CM206/12*5*$D206*$G206*$H206*$L206*CN$9)+(CM206/12*4*$E206*$G206*$I206*$L206*CN$10)+(CM206/12*3*$F206*$G206*$I206*$L206*CN$10)</f>
        <v>0</v>
      </c>
      <c r="CO206" s="39">
        <v>5</v>
      </c>
      <c r="CP206" s="39">
        <f t="shared" ref="CP206:CP211" si="1803">(CO206/12*5*$D206*$G206*$H206*$L206*CP$9)+(CO206/12*4*$E206*$G206*$I206*$L206*CP$10)+(CO206/12*3*$F206*$G206*$I206*$L206*CP$10)</f>
        <v>156470.41357500001</v>
      </c>
      <c r="CQ206" s="44"/>
      <c r="CR206" s="39">
        <f t="shared" ref="CR206:CR211" si="1804">(CQ206/12*5*$D206*$G206*$H206*$K206*CR$9)+(CQ206/12*4*$E206*$G206*$I206*$K206*CR$10)+(CQ206/12*3*$F206*$G206*$I206*$K206*CR$10)</f>
        <v>0</v>
      </c>
      <c r="CS206" s="39"/>
      <c r="CT206" s="39">
        <f t="shared" ref="CT206:CT211" si="1805">(CS206/12*5*$D206*$G206*$H206*$L206*CT$9)+(CS206/12*4*$E206*$G206*$I206*$L206*CT$10)+(CS206/12*3*$F206*$G206*$I206*$L206*CT$10)</f>
        <v>0</v>
      </c>
      <c r="CU206" s="39"/>
      <c r="CV206" s="39">
        <f t="shared" ref="CV206:CV211" si="1806">(CU206/12*5*$D206*$G206*$H206*$L206*CV$9)+(CU206/12*4*$E206*$G206*$I206*$L206*CV$10)+(CU206/12*3*$F206*$G206*$I206*$L206*CV$10)</f>
        <v>0</v>
      </c>
      <c r="CW206" s="39"/>
      <c r="CX206" s="39">
        <f t="shared" ref="CX206:CX211" si="1807">(CW206/12*5*$D206*$G206*$H206*$L206*CX$9)+(CW206/12*4*$E206*$G206*$I206*$L206*CX$10)+(CW206/12*3*$F206*$G206*$I206*$L206*CX$10)</f>
        <v>0</v>
      </c>
      <c r="CY206" s="39">
        <v>1</v>
      </c>
      <c r="CZ206" s="39">
        <f t="shared" ref="CZ206:CZ211" si="1808">(CY206/12*5*$D206*$G206*$H206*$L206*CZ$9)+(CY206/12*4*$E206*$G206*$I206*$L206*CZ$10)+(CY206/12*3*$F206*$G206*$I206*$L206*CZ$10)</f>
        <v>30586.305819999998</v>
      </c>
      <c r="DA206" s="39"/>
      <c r="DB206" s="39">
        <f t="shared" ref="DB206:DB211" si="1809">(DA206/12*5*$D206*$G206*$H206*$L206*DB$9)+(DA206/12*4*$E206*$G206*$I206*$L206*DB$10)+(DA206/12*3*$F206*$G206*$I206*$L206*DB$10)</f>
        <v>0</v>
      </c>
      <c r="DC206" s="39"/>
      <c r="DD206" s="39">
        <f t="shared" ref="DD206:DD211" si="1810">(DC206/12*5*$D206*$G206*$H206*$K206*DD$9)+(DC206/12*4*$E206*$G206*$I206*$K206*DD$10)+(DC206/12*3*$F206*$G206*$I206*$K206*DD$10)</f>
        <v>0</v>
      </c>
      <c r="DE206" s="39">
        <v>18</v>
      </c>
      <c r="DF206" s="39">
        <f t="shared" ref="DF206:DF211" si="1811">(DE206/12*5*$D206*$G206*$H206*$K206*DF$9)+(DE206/12*4*$E206*$G206*$I206*$K206*DF$10)+(DE206/12*3*$F206*$G206*$I206*$K206*DF$10)</f>
        <v>468560.55434999999</v>
      </c>
      <c r="DG206" s="39"/>
      <c r="DH206" s="39">
        <f t="shared" ref="DH206:DH211" si="1812">(DG206/12*5*$D206*$G206*$H206*$L206*DH$9)+(DG206/12*4*$E206*$G206*$I206*$L206*DH$10)+(DG206/12*3*$F206*$G206*$I206*$L206*DH$10)</f>
        <v>0</v>
      </c>
      <c r="DI206" s="39"/>
      <c r="DJ206" s="39">
        <f t="shared" ref="DJ206:DJ211" si="1813">(DI206/12*5*$D206*$G206*$H206*$L206*DJ$9)+(DI206/12*4*$E206*$G206*$I206*$L206*DJ$10)+(DI206/12*3*$F206*$G206*$I206*$L206*DJ$10)</f>
        <v>0</v>
      </c>
      <c r="DK206" s="39"/>
      <c r="DL206" s="39">
        <f t="shared" ref="DL206:DL211" si="1814">(DK206/12*5*$D206*$G206*$H206*$M206*DL$9)+(DK206/12*4*$E206*$G206*$I206*$M206*DL$10)+(DK206/12*3*$F206*$G206*$I206*$M206*DL$10)</f>
        <v>0</v>
      </c>
      <c r="DM206" s="39">
        <v>1</v>
      </c>
      <c r="DN206" s="39">
        <f t="shared" si="1759"/>
        <v>48659.07304791666</v>
      </c>
      <c r="DO206" s="39"/>
      <c r="DP206" s="39">
        <f t="shared" ref="DP206:DP269" si="1815">(DO206*$D206*$G206*$H206*$L206*DP$9)</f>
        <v>0</v>
      </c>
      <c r="DQ206" s="39">
        <f t="shared" ref="DQ206:DR211" si="1816">SUM(O206,Q206,S206,U206,W206,Y206,AA206,AC206,AE206,AG206,AI206,AK206,AM206,AO206,AQ206,AS206,AU206,AW206,AY206,BA206,BC206,BE206,BG206,BI206,BK206,BM206,BO206,BQ206,BS206,BU206,BW206,BY206,CA206,CC206,CE206,CG206,CI206,CK206,CM206,CO206,CQ206,CS206,CU206,CW206,CY206,DA206,DC206,DE206,DG206,DI206,DK206,DM206,DO206)</f>
        <v>90</v>
      </c>
      <c r="DR206" s="39">
        <f t="shared" si="1816"/>
        <v>2231937.54334625</v>
      </c>
    </row>
    <row r="207" spans="1:122" ht="45" customHeight="1" x14ac:dyDescent="0.25">
      <c r="A207" s="46"/>
      <c r="B207" s="47">
        <v>173</v>
      </c>
      <c r="C207" s="33" t="s">
        <v>338</v>
      </c>
      <c r="D207" s="34">
        <f t="shared" si="1065"/>
        <v>19063</v>
      </c>
      <c r="E207" s="35">
        <v>18530</v>
      </c>
      <c r="F207" s="35">
        <v>18715</v>
      </c>
      <c r="G207" s="48">
        <v>2.48</v>
      </c>
      <c r="H207" s="37">
        <v>1</v>
      </c>
      <c r="I207" s="38">
        <v>1</v>
      </c>
      <c r="J207" s="38"/>
      <c r="K207" s="34">
        <v>1.4</v>
      </c>
      <c r="L207" s="34">
        <v>1.68</v>
      </c>
      <c r="M207" s="34">
        <v>2.23</v>
      </c>
      <c r="N207" s="34">
        <v>2.57</v>
      </c>
      <c r="O207" s="39">
        <v>6</v>
      </c>
      <c r="P207" s="39">
        <f t="shared" si="1764"/>
        <v>415875.55239999999</v>
      </c>
      <c r="Q207" s="39">
        <v>0</v>
      </c>
      <c r="R207" s="39">
        <f t="shared" si="1765"/>
        <v>0</v>
      </c>
      <c r="S207" s="39"/>
      <c r="T207" s="39">
        <f t="shared" si="1766"/>
        <v>0</v>
      </c>
      <c r="U207" s="39"/>
      <c r="V207" s="39">
        <f t="shared" si="1767"/>
        <v>0</v>
      </c>
      <c r="W207" s="39"/>
      <c r="X207" s="39">
        <f t="shared" si="1768"/>
        <v>0</v>
      </c>
      <c r="Y207" s="39">
        <v>0</v>
      </c>
      <c r="Z207" s="39">
        <f t="shared" si="1769"/>
        <v>0</v>
      </c>
      <c r="AA207" s="39"/>
      <c r="AB207" s="39">
        <f t="shared" si="1770"/>
        <v>0</v>
      </c>
      <c r="AC207" s="39"/>
      <c r="AD207" s="39">
        <f t="shared" si="1771"/>
        <v>0</v>
      </c>
      <c r="AE207" s="39">
        <v>0</v>
      </c>
      <c r="AF207" s="39">
        <f t="shared" si="1772"/>
        <v>0</v>
      </c>
      <c r="AG207" s="39">
        <v>20</v>
      </c>
      <c r="AH207" s="39">
        <f t="shared" si="1773"/>
        <v>1386251.8413333334</v>
      </c>
      <c r="AI207" s="39"/>
      <c r="AJ207" s="39">
        <f t="shared" si="1774"/>
        <v>0</v>
      </c>
      <c r="AK207" s="39">
        <v>14</v>
      </c>
      <c r="AL207" s="39">
        <f t="shared" si="1775"/>
        <v>826235.34093333338</v>
      </c>
      <c r="AM207" s="42">
        <v>0</v>
      </c>
      <c r="AN207" s="39">
        <f t="shared" si="1776"/>
        <v>0</v>
      </c>
      <c r="AO207" s="43">
        <v>3</v>
      </c>
      <c r="AP207" s="39">
        <f t="shared" si="1777"/>
        <v>240351.76233600001</v>
      </c>
      <c r="AQ207" s="39"/>
      <c r="AR207" s="39">
        <f t="shared" si="1778"/>
        <v>0</v>
      </c>
      <c r="AS207" s="39"/>
      <c r="AT207" s="39">
        <f t="shared" si="1779"/>
        <v>0</v>
      </c>
      <c r="AU207" s="39"/>
      <c r="AV207" s="39">
        <f t="shared" si="1780"/>
        <v>0</v>
      </c>
      <c r="AW207" s="39"/>
      <c r="AX207" s="39">
        <f t="shared" si="1781"/>
        <v>0</v>
      </c>
      <c r="AY207" s="39"/>
      <c r="AZ207" s="39">
        <f t="shared" si="1782"/>
        <v>0</v>
      </c>
      <c r="BA207" s="39"/>
      <c r="BB207" s="39">
        <f t="shared" si="1783"/>
        <v>0</v>
      </c>
      <c r="BC207" s="39"/>
      <c r="BD207" s="39">
        <f t="shared" si="1784"/>
        <v>0</v>
      </c>
      <c r="BE207" s="39"/>
      <c r="BF207" s="39">
        <f t="shared" si="1785"/>
        <v>0</v>
      </c>
      <c r="BG207" s="39"/>
      <c r="BH207" s="39">
        <f t="shared" si="1786"/>
        <v>0</v>
      </c>
      <c r="BI207" s="39"/>
      <c r="BJ207" s="39">
        <f t="shared" si="1787"/>
        <v>0</v>
      </c>
      <c r="BK207" s="39">
        <v>0</v>
      </c>
      <c r="BL207" s="39">
        <f t="shared" si="1788"/>
        <v>0</v>
      </c>
      <c r="BM207" s="39"/>
      <c r="BN207" s="39">
        <f t="shared" ref="BN207:BN211" si="1817">(BM207/12*5*$D207*$G207*$H207*$K207*BN$9)+(BM207/12*4*$E207*$G207*$I207*$K207*BN$10)+(BM207/12*3*$F207*$G207*$I207*$K207*BN$11)</f>
        <v>0</v>
      </c>
      <c r="BO207" s="49">
        <v>10</v>
      </c>
      <c r="BP207" s="39">
        <f t="shared" si="1790"/>
        <v>712724.52160000009</v>
      </c>
      <c r="BQ207" s="39">
        <v>3</v>
      </c>
      <c r="BR207" s="39">
        <f t="shared" si="1791"/>
        <v>265509.46463999996</v>
      </c>
      <c r="BS207" s="39">
        <v>23</v>
      </c>
      <c r="BT207" s="39">
        <f t="shared" si="1792"/>
        <v>1366055.333066667</v>
      </c>
      <c r="BU207" s="39"/>
      <c r="BV207" s="39">
        <f t="shared" si="1793"/>
        <v>0</v>
      </c>
      <c r="BW207" s="39"/>
      <c r="BX207" s="39">
        <f t="shared" si="1794"/>
        <v>0</v>
      </c>
      <c r="BY207" s="39"/>
      <c r="BZ207" s="39">
        <f t="shared" si="1795"/>
        <v>0</v>
      </c>
      <c r="CA207" s="39">
        <v>6</v>
      </c>
      <c r="CB207" s="39">
        <f t="shared" si="1796"/>
        <v>442515.77439999999</v>
      </c>
      <c r="CC207" s="39"/>
      <c r="CD207" s="39">
        <f t="shared" si="1797"/>
        <v>0</v>
      </c>
      <c r="CE207" s="39"/>
      <c r="CF207" s="39">
        <f t="shared" si="1798"/>
        <v>0</v>
      </c>
      <c r="CG207" s="39"/>
      <c r="CH207" s="39">
        <f t="shared" si="1799"/>
        <v>0</v>
      </c>
      <c r="CI207" s="39"/>
      <c r="CJ207" s="39">
        <f t="shared" si="1800"/>
        <v>0</v>
      </c>
      <c r="CK207" s="39"/>
      <c r="CL207" s="39">
        <f t="shared" si="1801"/>
        <v>0</v>
      </c>
      <c r="CM207" s="39"/>
      <c r="CN207" s="39">
        <f t="shared" si="1802"/>
        <v>0</v>
      </c>
      <c r="CO207" s="39"/>
      <c r="CP207" s="39">
        <f t="shared" si="1803"/>
        <v>0</v>
      </c>
      <c r="CQ207" s="44"/>
      <c r="CR207" s="39">
        <f t="shared" si="1804"/>
        <v>0</v>
      </c>
      <c r="CS207" s="39"/>
      <c r="CT207" s="39">
        <f t="shared" si="1805"/>
        <v>0</v>
      </c>
      <c r="CU207" s="39"/>
      <c r="CV207" s="39">
        <f t="shared" si="1806"/>
        <v>0</v>
      </c>
      <c r="CW207" s="39"/>
      <c r="CX207" s="39">
        <f t="shared" si="1807"/>
        <v>0</v>
      </c>
      <c r="CY207" s="39"/>
      <c r="CZ207" s="39">
        <f t="shared" si="1808"/>
        <v>0</v>
      </c>
      <c r="DA207" s="39"/>
      <c r="DB207" s="39">
        <f t="shared" si="1809"/>
        <v>0</v>
      </c>
      <c r="DC207" s="39"/>
      <c r="DD207" s="39">
        <f t="shared" si="1810"/>
        <v>0</v>
      </c>
      <c r="DE207" s="39"/>
      <c r="DF207" s="39">
        <f t="shared" si="1811"/>
        <v>0</v>
      </c>
      <c r="DG207" s="39"/>
      <c r="DH207" s="39">
        <f t="shared" si="1812"/>
        <v>0</v>
      </c>
      <c r="DI207" s="39"/>
      <c r="DJ207" s="39">
        <f t="shared" si="1813"/>
        <v>0</v>
      </c>
      <c r="DK207" s="39"/>
      <c r="DL207" s="39">
        <f t="shared" si="1814"/>
        <v>0</v>
      </c>
      <c r="DM207" s="39"/>
      <c r="DN207" s="39">
        <f t="shared" si="1759"/>
        <v>0</v>
      </c>
      <c r="DO207" s="39"/>
      <c r="DP207" s="39">
        <f t="shared" si="1815"/>
        <v>0</v>
      </c>
      <c r="DQ207" s="39">
        <f t="shared" si="1816"/>
        <v>85</v>
      </c>
      <c r="DR207" s="39">
        <f t="shared" si="1816"/>
        <v>5655519.5907093342</v>
      </c>
    </row>
    <row r="208" spans="1:122" ht="60" customHeight="1" x14ac:dyDescent="0.25">
      <c r="A208" s="46"/>
      <c r="B208" s="47">
        <v>174</v>
      </c>
      <c r="C208" s="33" t="s">
        <v>339</v>
      </c>
      <c r="D208" s="34">
        <f t="shared" ref="D208:D271" si="1818">D207</f>
        <v>19063</v>
      </c>
      <c r="E208" s="35">
        <v>18530</v>
      </c>
      <c r="F208" s="35">
        <v>18715</v>
      </c>
      <c r="G208" s="48">
        <v>0.91</v>
      </c>
      <c r="H208" s="37">
        <v>1</v>
      </c>
      <c r="I208" s="38">
        <v>1</v>
      </c>
      <c r="J208" s="38"/>
      <c r="K208" s="34">
        <v>1.4</v>
      </c>
      <c r="L208" s="34">
        <v>1.68</v>
      </c>
      <c r="M208" s="34">
        <v>2.23</v>
      </c>
      <c r="N208" s="34">
        <v>2.57</v>
      </c>
      <c r="O208" s="39">
        <v>17</v>
      </c>
      <c r="P208" s="39">
        <f t="shared" si="1764"/>
        <v>432365.24164166674</v>
      </c>
      <c r="Q208" s="39">
        <v>0</v>
      </c>
      <c r="R208" s="39">
        <f t="shared" si="1765"/>
        <v>0</v>
      </c>
      <c r="S208" s="39">
        <v>0</v>
      </c>
      <c r="T208" s="39">
        <f t="shared" si="1766"/>
        <v>0</v>
      </c>
      <c r="U208" s="39"/>
      <c r="V208" s="39">
        <f t="shared" si="1767"/>
        <v>0</v>
      </c>
      <c r="W208" s="39"/>
      <c r="X208" s="39">
        <f t="shared" si="1768"/>
        <v>0</v>
      </c>
      <c r="Y208" s="39">
        <v>2</v>
      </c>
      <c r="Z208" s="39">
        <f t="shared" si="1769"/>
        <v>50866.499016666668</v>
      </c>
      <c r="AA208" s="39"/>
      <c r="AB208" s="39">
        <f t="shared" si="1770"/>
        <v>0</v>
      </c>
      <c r="AC208" s="39">
        <v>0</v>
      </c>
      <c r="AD208" s="39">
        <f t="shared" si="1771"/>
        <v>0</v>
      </c>
      <c r="AE208" s="39">
        <v>0</v>
      </c>
      <c r="AF208" s="39">
        <f t="shared" si="1772"/>
        <v>0</v>
      </c>
      <c r="AG208" s="39">
        <v>7</v>
      </c>
      <c r="AH208" s="39">
        <f t="shared" si="1773"/>
        <v>178032.74655833334</v>
      </c>
      <c r="AI208" s="39">
        <v>0</v>
      </c>
      <c r="AJ208" s="39">
        <f t="shared" si="1774"/>
        <v>0</v>
      </c>
      <c r="AK208" s="39"/>
      <c r="AL208" s="39">
        <f t="shared" si="1775"/>
        <v>0</v>
      </c>
      <c r="AM208" s="42">
        <v>12</v>
      </c>
      <c r="AN208" s="39">
        <f t="shared" si="1776"/>
        <v>303377.52445000003</v>
      </c>
      <c r="AO208" s="43">
        <v>1</v>
      </c>
      <c r="AP208" s="39">
        <f t="shared" si="1777"/>
        <v>29397.863404</v>
      </c>
      <c r="AQ208" s="39">
        <v>0</v>
      </c>
      <c r="AR208" s="39">
        <f t="shared" si="1778"/>
        <v>0</v>
      </c>
      <c r="AS208" s="39"/>
      <c r="AT208" s="39">
        <f t="shared" si="1779"/>
        <v>0</v>
      </c>
      <c r="AU208" s="39"/>
      <c r="AV208" s="39">
        <f t="shared" si="1780"/>
        <v>0</v>
      </c>
      <c r="AW208" s="39"/>
      <c r="AX208" s="39">
        <f t="shared" si="1781"/>
        <v>0</v>
      </c>
      <c r="AY208" s="39"/>
      <c r="AZ208" s="39">
        <f t="shared" si="1782"/>
        <v>0</v>
      </c>
      <c r="BA208" s="39"/>
      <c r="BB208" s="39">
        <f t="shared" si="1783"/>
        <v>0</v>
      </c>
      <c r="BC208" s="39">
        <v>0</v>
      </c>
      <c r="BD208" s="39">
        <f t="shared" si="1784"/>
        <v>0</v>
      </c>
      <c r="BE208" s="39">
        <v>0</v>
      </c>
      <c r="BF208" s="39">
        <f t="shared" si="1785"/>
        <v>0</v>
      </c>
      <c r="BG208" s="39">
        <v>0</v>
      </c>
      <c r="BH208" s="39">
        <f t="shared" si="1786"/>
        <v>0</v>
      </c>
      <c r="BI208" s="39">
        <v>0</v>
      </c>
      <c r="BJ208" s="39">
        <f t="shared" si="1787"/>
        <v>0</v>
      </c>
      <c r="BK208" s="39">
        <v>5</v>
      </c>
      <c r="BL208" s="39">
        <f t="shared" si="1788"/>
        <v>128026.38598749999</v>
      </c>
      <c r="BM208" s="39">
        <v>3</v>
      </c>
      <c r="BN208" s="39">
        <f t="shared" si="1817"/>
        <v>73494.658509999994</v>
      </c>
      <c r="BO208" s="49"/>
      <c r="BP208" s="39">
        <f t="shared" si="1790"/>
        <v>0</v>
      </c>
      <c r="BQ208" s="39">
        <v>0</v>
      </c>
      <c r="BR208" s="39">
        <f t="shared" si="1791"/>
        <v>0</v>
      </c>
      <c r="BS208" s="39">
        <v>0</v>
      </c>
      <c r="BT208" s="39">
        <f t="shared" si="1792"/>
        <v>0</v>
      </c>
      <c r="BU208" s="39">
        <v>2</v>
      </c>
      <c r="BV208" s="39">
        <f t="shared" si="1793"/>
        <v>36115.207613333332</v>
      </c>
      <c r="BW208" s="39">
        <v>0</v>
      </c>
      <c r="BX208" s="39">
        <f t="shared" si="1794"/>
        <v>0</v>
      </c>
      <c r="BY208" s="39"/>
      <c r="BZ208" s="39">
        <f t="shared" si="1795"/>
        <v>0</v>
      </c>
      <c r="CA208" s="39"/>
      <c r="CB208" s="39">
        <f t="shared" si="1796"/>
        <v>0</v>
      </c>
      <c r="CC208" s="39">
        <v>0</v>
      </c>
      <c r="CD208" s="39">
        <f t="shared" si="1797"/>
        <v>0</v>
      </c>
      <c r="CE208" s="39">
        <v>0</v>
      </c>
      <c r="CF208" s="39">
        <f t="shared" si="1798"/>
        <v>0</v>
      </c>
      <c r="CG208" s="39"/>
      <c r="CH208" s="39">
        <f t="shared" si="1799"/>
        <v>0</v>
      </c>
      <c r="CI208" s="39"/>
      <c r="CJ208" s="39">
        <f t="shared" si="1800"/>
        <v>0</v>
      </c>
      <c r="CK208" s="39"/>
      <c r="CL208" s="39">
        <f t="shared" si="1801"/>
        <v>0</v>
      </c>
      <c r="CM208" s="39"/>
      <c r="CN208" s="39">
        <f t="shared" si="1802"/>
        <v>0</v>
      </c>
      <c r="CO208" s="39"/>
      <c r="CP208" s="39">
        <f t="shared" si="1803"/>
        <v>0</v>
      </c>
      <c r="CQ208" s="44"/>
      <c r="CR208" s="39">
        <f t="shared" si="1804"/>
        <v>0</v>
      </c>
      <c r="CS208" s="39"/>
      <c r="CT208" s="39">
        <f t="shared" si="1805"/>
        <v>0</v>
      </c>
      <c r="CU208" s="39"/>
      <c r="CV208" s="39">
        <f t="shared" si="1806"/>
        <v>0</v>
      </c>
      <c r="CW208" s="39"/>
      <c r="CX208" s="39">
        <f t="shared" si="1807"/>
        <v>0</v>
      </c>
      <c r="CY208" s="39"/>
      <c r="CZ208" s="39">
        <f t="shared" si="1808"/>
        <v>0</v>
      </c>
      <c r="DA208" s="39">
        <v>2</v>
      </c>
      <c r="DB208" s="39">
        <f t="shared" si="1809"/>
        <v>65612.109654</v>
      </c>
      <c r="DC208" s="39"/>
      <c r="DD208" s="39">
        <f t="shared" si="1810"/>
        <v>0</v>
      </c>
      <c r="DE208" s="39"/>
      <c r="DF208" s="39">
        <f t="shared" si="1811"/>
        <v>0</v>
      </c>
      <c r="DG208" s="39"/>
      <c r="DH208" s="39">
        <f t="shared" si="1812"/>
        <v>0</v>
      </c>
      <c r="DI208" s="39"/>
      <c r="DJ208" s="39">
        <f t="shared" si="1813"/>
        <v>0</v>
      </c>
      <c r="DK208" s="39"/>
      <c r="DL208" s="39">
        <f t="shared" si="1814"/>
        <v>0</v>
      </c>
      <c r="DM208" s="39"/>
      <c r="DN208" s="39">
        <f t="shared" si="1759"/>
        <v>0</v>
      </c>
      <c r="DO208" s="39"/>
      <c r="DP208" s="39">
        <f t="shared" si="1815"/>
        <v>0</v>
      </c>
      <c r="DQ208" s="39">
        <f t="shared" si="1816"/>
        <v>51</v>
      </c>
      <c r="DR208" s="39">
        <f t="shared" si="1816"/>
        <v>1297288.2368355002</v>
      </c>
    </row>
    <row r="209" spans="1:122" ht="15.75" customHeight="1" x14ac:dyDescent="0.25">
      <c r="A209" s="46"/>
      <c r="B209" s="47">
        <v>175</v>
      </c>
      <c r="C209" s="33" t="s">
        <v>340</v>
      </c>
      <c r="D209" s="34">
        <f t="shared" si="1818"/>
        <v>19063</v>
      </c>
      <c r="E209" s="35">
        <v>18530</v>
      </c>
      <c r="F209" s="35">
        <v>18715</v>
      </c>
      <c r="G209" s="48">
        <v>1.29</v>
      </c>
      <c r="H209" s="37">
        <v>1</v>
      </c>
      <c r="I209" s="38">
        <v>1</v>
      </c>
      <c r="J209" s="38"/>
      <c r="K209" s="34">
        <v>1.4</v>
      </c>
      <c r="L209" s="34">
        <v>1.68</v>
      </c>
      <c r="M209" s="34">
        <v>2.23</v>
      </c>
      <c r="N209" s="34">
        <v>2.57</v>
      </c>
      <c r="O209" s="39">
        <v>205</v>
      </c>
      <c r="P209" s="39">
        <f t="shared" si="1764"/>
        <v>7391014.1016249983</v>
      </c>
      <c r="Q209" s="39">
        <v>0</v>
      </c>
      <c r="R209" s="39">
        <f t="shared" si="1765"/>
        <v>0</v>
      </c>
      <c r="S209" s="39">
        <v>0</v>
      </c>
      <c r="T209" s="39">
        <f t="shared" si="1766"/>
        <v>0</v>
      </c>
      <c r="U209" s="39"/>
      <c r="V209" s="39">
        <f t="shared" si="1767"/>
        <v>0</v>
      </c>
      <c r="W209" s="39">
        <v>0</v>
      </c>
      <c r="X209" s="39">
        <f t="shared" si="1768"/>
        <v>0</v>
      </c>
      <c r="Y209" s="39">
        <v>264</v>
      </c>
      <c r="Z209" s="39">
        <f t="shared" si="1769"/>
        <v>9518184.0138000008</v>
      </c>
      <c r="AA209" s="39">
        <v>0</v>
      </c>
      <c r="AB209" s="39">
        <f t="shared" si="1770"/>
        <v>0</v>
      </c>
      <c r="AC209" s="39">
        <v>0</v>
      </c>
      <c r="AD209" s="39">
        <f t="shared" si="1771"/>
        <v>0</v>
      </c>
      <c r="AE209" s="39">
        <v>0</v>
      </c>
      <c r="AF209" s="39">
        <f t="shared" si="1772"/>
        <v>0</v>
      </c>
      <c r="AG209" s="39">
        <v>78</v>
      </c>
      <c r="AH209" s="39">
        <f t="shared" si="1773"/>
        <v>2812190.73135</v>
      </c>
      <c r="AI209" s="39">
        <v>3</v>
      </c>
      <c r="AJ209" s="39">
        <f t="shared" si="1774"/>
        <v>92094.780224999995</v>
      </c>
      <c r="AK209" s="39">
        <v>95</v>
      </c>
      <c r="AL209" s="39">
        <f t="shared" si="1775"/>
        <v>2916334.7071250002</v>
      </c>
      <c r="AM209" s="42">
        <v>0</v>
      </c>
      <c r="AN209" s="39">
        <f t="shared" si="1776"/>
        <v>0</v>
      </c>
      <c r="AO209" s="43">
        <v>445</v>
      </c>
      <c r="AP209" s="39">
        <f t="shared" si="1777"/>
        <v>18544882.952820003</v>
      </c>
      <c r="AQ209" s="39">
        <v>90</v>
      </c>
      <c r="AR209" s="39">
        <f t="shared" si="1778"/>
        <v>3315412.0880999998</v>
      </c>
      <c r="AS209" s="39">
        <v>178</v>
      </c>
      <c r="AT209" s="39">
        <f t="shared" si="1779"/>
        <v>7417953.181127999</v>
      </c>
      <c r="AU209" s="39">
        <v>0</v>
      </c>
      <c r="AV209" s="39">
        <f t="shared" si="1780"/>
        <v>0</v>
      </c>
      <c r="AW209" s="39"/>
      <c r="AX209" s="39">
        <f t="shared" si="1781"/>
        <v>0</v>
      </c>
      <c r="AY209" s="39"/>
      <c r="AZ209" s="39">
        <f t="shared" si="1782"/>
        <v>0</v>
      </c>
      <c r="BA209" s="39">
        <f>69+22</f>
        <v>91</v>
      </c>
      <c r="BB209" s="39">
        <f t="shared" si="1783"/>
        <v>3688780.4826599997</v>
      </c>
      <c r="BC209" s="39">
        <v>0</v>
      </c>
      <c r="BD209" s="39">
        <f t="shared" si="1784"/>
        <v>0</v>
      </c>
      <c r="BE209" s="39">
        <v>0</v>
      </c>
      <c r="BF209" s="39">
        <f t="shared" si="1785"/>
        <v>0</v>
      </c>
      <c r="BG209" s="39">
        <v>0</v>
      </c>
      <c r="BH209" s="39">
        <f t="shared" si="1786"/>
        <v>0</v>
      </c>
      <c r="BI209" s="39">
        <v>0</v>
      </c>
      <c r="BJ209" s="39">
        <f t="shared" si="1787"/>
        <v>0</v>
      </c>
      <c r="BK209" s="39">
        <f>180+7</f>
        <v>187</v>
      </c>
      <c r="BL209" s="39">
        <f t="shared" si="1788"/>
        <v>6787649.4707175009</v>
      </c>
      <c r="BM209" s="39">
        <v>390</v>
      </c>
      <c r="BN209" s="39">
        <f t="shared" si="1817"/>
        <v>13544015.639699999</v>
      </c>
      <c r="BO209" s="49">
        <v>168</v>
      </c>
      <c r="BP209" s="39">
        <f t="shared" si="1790"/>
        <v>6228292.6742400005</v>
      </c>
      <c r="BQ209" s="39">
        <v>480</v>
      </c>
      <c r="BR209" s="39">
        <f t="shared" si="1791"/>
        <v>22097239.315199994</v>
      </c>
      <c r="BS209" s="39">
        <v>477</v>
      </c>
      <c r="BT209" s="39">
        <f t="shared" si="1792"/>
        <v>14736585.3453</v>
      </c>
      <c r="BU209" s="39">
        <v>12</v>
      </c>
      <c r="BV209" s="39">
        <f t="shared" si="1793"/>
        <v>307177.69991999998</v>
      </c>
      <c r="BW209" s="39">
        <v>29</v>
      </c>
      <c r="BX209" s="39">
        <f t="shared" si="1794"/>
        <v>1075121.9497199999</v>
      </c>
      <c r="BY209" s="39"/>
      <c r="BZ209" s="39">
        <f t="shared" si="1795"/>
        <v>0</v>
      </c>
      <c r="CA209" s="39">
        <v>600</v>
      </c>
      <c r="CB209" s="39">
        <f t="shared" si="1796"/>
        <v>23017957.619999997</v>
      </c>
      <c r="CC209" s="39">
        <v>22</v>
      </c>
      <c r="CD209" s="39">
        <f t="shared" si="1797"/>
        <v>815609.75496000005</v>
      </c>
      <c r="CE209" s="39">
        <v>0</v>
      </c>
      <c r="CF209" s="39">
        <f t="shared" si="1798"/>
        <v>0</v>
      </c>
      <c r="CG209" s="39">
        <v>20</v>
      </c>
      <c r="CH209" s="39">
        <f t="shared" si="1799"/>
        <v>511962.83320000005</v>
      </c>
      <c r="CI209" s="39">
        <v>77</v>
      </c>
      <c r="CJ209" s="39">
        <f t="shared" si="1800"/>
        <v>1971056.9078200001</v>
      </c>
      <c r="CK209" s="39">
        <v>172</v>
      </c>
      <c r="CL209" s="39">
        <f t="shared" si="1801"/>
        <v>5810167.0606000004</v>
      </c>
      <c r="CM209" s="39">
        <v>320</v>
      </c>
      <c r="CN209" s="39">
        <f t="shared" si="1802"/>
        <v>13219968.834240003</v>
      </c>
      <c r="CO209" s="39">
        <v>128</v>
      </c>
      <c r="CP209" s="39">
        <f t="shared" si="1803"/>
        <v>6079151.691647999</v>
      </c>
      <c r="CQ209" s="44">
        <v>104</v>
      </c>
      <c r="CR209" s="39">
        <f t="shared" si="1804"/>
        <v>3989779.3207999994</v>
      </c>
      <c r="CS209" s="39">
        <v>40</v>
      </c>
      <c r="CT209" s="39">
        <f t="shared" si="1805"/>
        <v>1856768.6827200004</v>
      </c>
      <c r="CU209" s="39">
        <v>90</v>
      </c>
      <c r="CV209" s="39">
        <f t="shared" si="1806"/>
        <v>3631459.09014</v>
      </c>
      <c r="CW209" s="39">
        <v>140</v>
      </c>
      <c r="CX209" s="39">
        <f t="shared" si="1807"/>
        <v>6510740.1118200002</v>
      </c>
      <c r="CY209" s="39">
        <v>180</v>
      </c>
      <c r="CZ209" s="39">
        <f t="shared" si="1808"/>
        <v>8355459.0722399997</v>
      </c>
      <c r="DA209" s="39">
        <v>120</v>
      </c>
      <c r="DB209" s="39">
        <f t="shared" si="1809"/>
        <v>5580634.3815599997</v>
      </c>
      <c r="DC209" s="39">
        <v>269</v>
      </c>
      <c r="DD209" s="39">
        <f t="shared" si="1810"/>
        <v>10319717.666299999</v>
      </c>
      <c r="DE209" s="39">
        <v>60</v>
      </c>
      <c r="DF209" s="39">
        <f t="shared" si="1811"/>
        <v>2370365.1573000001</v>
      </c>
      <c r="DG209" s="39">
        <v>8</v>
      </c>
      <c r="DH209" s="39">
        <f t="shared" si="1812"/>
        <v>411758.2476</v>
      </c>
      <c r="DI209" s="39">
        <v>41</v>
      </c>
      <c r="DJ209" s="39">
        <f t="shared" si="1813"/>
        <v>2046741.7685399998</v>
      </c>
      <c r="DK209" s="39">
        <v>15</v>
      </c>
      <c r="DL209" s="39">
        <f t="shared" si="1814"/>
        <v>1024800.10284375</v>
      </c>
      <c r="DM209" s="39">
        <v>60</v>
      </c>
      <c r="DN209" s="39">
        <f t="shared" si="1759"/>
        <v>4430837.9457749994</v>
      </c>
      <c r="DO209" s="39"/>
      <c r="DP209" s="39">
        <f t="shared" si="1815"/>
        <v>0</v>
      </c>
      <c r="DQ209" s="39">
        <f t="shared" si="1816"/>
        <v>5658</v>
      </c>
      <c r="DR209" s="39">
        <f t="shared" si="1816"/>
        <v>222427865.38373724</v>
      </c>
    </row>
    <row r="210" spans="1:122" ht="15.75" customHeight="1" x14ac:dyDescent="0.25">
      <c r="A210" s="46"/>
      <c r="B210" s="47">
        <v>176</v>
      </c>
      <c r="C210" s="33" t="s">
        <v>341</v>
      </c>
      <c r="D210" s="34">
        <f t="shared" si="1818"/>
        <v>19063</v>
      </c>
      <c r="E210" s="35">
        <v>18530</v>
      </c>
      <c r="F210" s="35">
        <v>18715</v>
      </c>
      <c r="G210" s="48">
        <v>1.1100000000000001</v>
      </c>
      <c r="H210" s="37">
        <v>1</v>
      </c>
      <c r="I210" s="38">
        <v>1</v>
      </c>
      <c r="J210" s="38"/>
      <c r="K210" s="34">
        <v>1.4</v>
      </c>
      <c r="L210" s="34">
        <v>1.68</v>
      </c>
      <c r="M210" s="34">
        <v>2.23</v>
      </c>
      <c r="N210" s="34">
        <v>2.57</v>
      </c>
      <c r="O210" s="39">
        <v>408</v>
      </c>
      <c r="P210" s="39">
        <f t="shared" si="1764"/>
        <v>12657373.667400001</v>
      </c>
      <c r="Q210" s="39">
        <v>0</v>
      </c>
      <c r="R210" s="39">
        <f t="shared" si="1765"/>
        <v>0</v>
      </c>
      <c r="S210" s="39">
        <v>0</v>
      </c>
      <c r="T210" s="39">
        <f t="shared" si="1766"/>
        <v>0</v>
      </c>
      <c r="U210" s="39"/>
      <c r="V210" s="39">
        <f t="shared" si="1767"/>
        <v>0</v>
      </c>
      <c r="W210" s="39">
        <v>0</v>
      </c>
      <c r="X210" s="39">
        <f t="shared" si="1768"/>
        <v>0</v>
      </c>
      <c r="Y210" s="39">
        <v>18</v>
      </c>
      <c r="Z210" s="39">
        <f t="shared" si="1769"/>
        <v>558413.54414999997</v>
      </c>
      <c r="AA210" s="39">
        <v>0</v>
      </c>
      <c r="AB210" s="39">
        <f t="shared" si="1770"/>
        <v>0</v>
      </c>
      <c r="AC210" s="39">
        <v>0</v>
      </c>
      <c r="AD210" s="39">
        <f t="shared" si="1771"/>
        <v>0</v>
      </c>
      <c r="AE210" s="39">
        <v>0</v>
      </c>
      <c r="AF210" s="39">
        <f t="shared" si="1772"/>
        <v>0</v>
      </c>
      <c r="AG210" s="39">
        <v>0</v>
      </c>
      <c r="AH210" s="39">
        <f t="shared" si="1773"/>
        <v>0</v>
      </c>
      <c r="AI210" s="39">
        <v>2</v>
      </c>
      <c r="AJ210" s="39">
        <f t="shared" si="1774"/>
        <v>52829.563849999999</v>
      </c>
      <c r="AK210" s="39"/>
      <c r="AL210" s="39">
        <f t="shared" si="1775"/>
        <v>0</v>
      </c>
      <c r="AM210" s="42">
        <v>0</v>
      </c>
      <c r="AN210" s="39">
        <f t="shared" si="1776"/>
        <v>0</v>
      </c>
      <c r="AO210" s="43">
        <v>47</v>
      </c>
      <c r="AP210" s="39">
        <f t="shared" si="1777"/>
        <v>1685369.8173480001</v>
      </c>
      <c r="AQ210" s="39"/>
      <c r="AR210" s="39">
        <f t="shared" si="1778"/>
        <v>0</v>
      </c>
      <c r="AS210" s="39">
        <v>19</v>
      </c>
      <c r="AT210" s="39">
        <f t="shared" si="1779"/>
        <v>681319.71339599998</v>
      </c>
      <c r="AU210" s="39">
        <v>0</v>
      </c>
      <c r="AV210" s="39">
        <f t="shared" si="1780"/>
        <v>0</v>
      </c>
      <c r="AW210" s="39"/>
      <c r="AX210" s="39">
        <f t="shared" si="1781"/>
        <v>0</v>
      </c>
      <c r="AY210" s="39"/>
      <c r="AZ210" s="39">
        <f t="shared" si="1782"/>
        <v>0</v>
      </c>
      <c r="BA210" s="39">
        <v>10</v>
      </c>
      <c r="BB210" s="39">
        <f t="shared" si="1783"/>
        <v>348798.56339999998</v>
      </c>
      <c r="BC210" s="39">
        <v>0</v>
      </c>
      <c r="BD210" s="39">
        <f t="shared" si="1784"/>
        <v>0</v>
      </c>
      <c r="BE210" s="39">
        <v>0</v>
      </c>
      <c r="BF210" s="39">
        <f t="shared" si="1785"/>
        <v>0</v>
      </c>
      <c r="BG210" s="39">
        <v>0</v>
      </c>
      <c r="BH210" s="39">
        <f t="shared" si="1786"/>
        <v>0</v>
      </c>
      <c r="BI210" s="39">
        <v>0</v>
      </c>
      <c r="BJ210" s="39">
        <f t="shared" si="1787"/>
        <v>0</v>
      </c>
      <c r="BK210" s="39">
        <f>135+2</f>
        <v>137</v>
      </c>
      <c r="BL210" s="39">
        <f t="shared" si="1788"/>
        <v>4278895.0587074999</v>
      </c>
      <c r="BM210" s="39">
        <v>72</v>
      </c>
      <c r="BN210" s="39">
        <f t="shared" si="1817"/>
        <v>2151535.9370400002</v>
      </c>
      <c r="BO210" s="49">
        <v>25</v>
      </c>
      <c r="BP210" s="39">
        <f t="shared" si="1790"/>
        <v>797504.25300000003</v>
      </c>
      <c r="BQ210" s="39">
        <v>0</v>
      </c>
      <c r="BR210" s="39">
        <f t="shared" si="1791"/>
        <v>0</v>
      </c>
      <c r="BS210" s="39"/>
      <c r="BT210" s="39">
        <f t="shared" si="1792"/>
        <v>0</v>
      </c>
      <c r="BU210" s="39">
        <v>6</v>
      </c>
      <c r="BV210" s="39">
        <f t="shared" si="1793"/>
        <v>132157.84764000002</v>
      </c>
      <c r="BW210" s="39">
        <v>4</v>
      </c>
      <c r="BX210" s="39">
        <f t="shared" si="1794"/>
        <v>127600.68048000001</v>
      </c>
      <c r="BY210" s="39"/>
      <c r="BZ210" s="39">
        <f t="shared" si="1795"/>
        <v>0</v>
      </c>
      <c r="CA210" s="39"/>
      <c r="CB210" s="39">
        <f t="shared" si="1796"/>
        <v>0</v>
      </c>
      <c r="CC210" s="39">
        <v>2</v>
      </c>
      <c r="CD210" s="39">
        <f t="shared" si="1797"/>
        <v>63800.340240000005</v>
      </c>
      <c r="CE210" s="39">
        <v>0</v>
      </c>
      <c r="CF210" s="39">
        <f t="shared" si="1798"/>
        <v>0</v>
      </c>
      <c r="CG210" s="39">
        <v>4</v>
      </c>
      <c r="CH210" s="39">
        <f t="shared" si="1799"/>
        <v>88105.231759999995</v>
      </c>
      <c r="CI210" s="39">
        <v>19</v>
      </c>
      <c r="CJ210" s="39">
        <f t="shared" si="1800"/>
        <v>418499.85086000001</v>
      </c>
      <c r="CK210" s="39">
        <v>16</v>
      </c>
      <c r="CL210" s="39">
        <f t="shared" si="1801"/>
        <v>465064.75119999994</v>
      </c>
      <c r="CM210" s="39">
        <v>60</v>
      </c>
      <c r="CN210" s="39">
        <f t="shared" si="1802"/>
        <v>2132872.8787799999</v>
      </c>
      <c r="CO210" s="39">
        <v>13</v>
      </c>
      <c r="CP210" s="39">
        <f t="shared" si="1803"/>
        <v>531263.07479700004</v>
      </c>
      <c r="CQ210" s="44">
        <v>8</v>
      </c>
      <c r="CR210" s="39">
        <f t="shared" si="1804"/>
        <v>264081.99439999997</v>
      </c>
      <c r="CS210" s="39">
        <v>19</v>
      </c>
      <c r="CT210" s="39">
        <f t="shared" si="1805"/>
        <v>758900.22322799987</v>
      </c>
      <c r="CU210" s="39">
        <v>30</v>
      </c>
      <c r="CV210" s="39">
        <f t="shared" si="1806"/>
        <v>1041581.28942</v>
      </c>
      <c r="CW210" s="39">
        <v>12</v>
      </c>
      <c r="CX210" s="39">
        <f t="shared" si="1807"/>
        <v>480194.12120399997</v>
      </c>
      <c r="CY210" s="39">
        <v>5</v>
      </c>
      <c r="CZ210" s="39">
        <f t="shared" si="1808"/>
        <v>199710.58506000004</v>
      </c>
      <c r="DA210" s="39">
        <v>20</v>
      </c>
      <c r="DB210" s="39">
        <f t="shared" si="1809"/>
        <v>800323.53534000006</v>
      </c>
      <c r="DC210" s="39">
        <v>28</v>
      </c>
      <c r="DD210" s="39">
        <f t="shared" si="1810"/>
        <v>924286.9804</v>
      </c>
      <c r="DE210" s="39">
        <v>11</v>
      </c>
      <c r="DF210" s="39">
        <f t="shared" si="1811"/>
        <v>373929.69729500008</v>
      </c>
      <c r="DG210" s="39">
        <v>11</v>
      </c>
      <c r="DH210" s="39">
        <f t="shared" si="1812"/>
        <v>487167.46155000001</v>
      </c>
      <c r="DI210" s="39">
        <v>19</v>
      </c>
      <c r="DJ210" s="39">
        <f t="shared" si="1813"/>
        <v>816142.63373999996</v>
      </c>
      <c r="DK210" s="39">
        <v>10</v>
      </c>
      <c r="DL210" s="39">
        <f t="shared" si="1814"/>
        <v>587869.82643750007</v>
      </c>
      <c r="DM210" s="39">
        <v>4</v>
      </c>
      <c r="DN210" s="39">
        <f t="shared" si="1759"/>
        <v>254172.09921499999</v>
      </c>
      <c r="DO210" s="39"/>
      <c r="DP210" s="39">
        <f t="shared" si="1815"/>
        <v>0</v>
      </c>
      <c r="DQ210" s="39">
        <f t="shared" si="1816"/>
        <v>1039</v>
      </c>
      <c r="DR210" s="39">
        <f t="shared" si="1816"/>
        <v>34159765.221338004</v>
      </c>
    </row>
    <row r="211" spans="1:122" ht="15.75" customHeight="1" x14ac:dyDescent="0.25">
      <c r="A211" s="46"/>
      <c r="B211" s="47">
        <v>177</v>
      </c>
      <c r="C211" s="33" t="s">
        <v>342</v>
      </c>
      <c r="D211" s="34">
        <f t="shared" si="1818"/>
        <v>19063</v>
      </c>
      <c r="E211" s="35">
        <v>18530</v>
      </c>
      <c r="F211" s="35">
        <v>18715</v>
      </c>
      <c r="G211" s="48">
        <v>1.25</v>
      </c>
      <c r="H211" s="37">
        <v>1</v>
      </c>
      <c r="I211" s="38">
        <v>1</v>
      </c>
      <c r="J211" s="38"/>
      <c r="K211" s="34">
        <v>1.4</v>
      </c>
      <c r="L211" s="34">
        <v>1.68</v>
      </c>
      <c r="M211" s="34">
        <v>2.23</v>
      </c>
      <c r="N211" s="34">
        <v>2.57</v>
      </c>
      <c r="O211" s="39">
        <v>2</v>
      </c>
      <c r="P211" s="39">
        <f t="shared" si="1764"/>
        <v>69871.564583333326</v>
      </c>
      <c r="Q211" s="39">
        <v>0</v>
      </c>
      <c r="R211" s="39">
        <f t="shared" si="1765"/>
        <v>0</v>
      </c>
      <c r="S211" s="39"/>
      <c r="T211" s="39">
        <f t="shared" si="1766"/>
        <v>0</v>
      </c>
      <c r="U211" s="39"/>
      <c r="V211" s="39">
        <f t="shared" si="1767"/>
        <v>0</v>
      </c>
      <c r="W211" s="39"/>
      <c r="X211" s="39">
        <f t="shared" si="1768"/>
        <v>0</v>
      </c>
      <c r="Y211" s="39">
        <v>0</v>
      </c>
      <c r="Z211" s="39">
        <f t="shared" si="1769"/>
        <v>0</v>
      </c>
      <c r="AA211" s="39"/>
      <c r="AB211" s="39">
        <f t="shared" si="1770"/>
        <v>0</v>
      </c>
      <c r="AC211" s="39"/>
      <c r="AD211" s="39">
        <f t="shared" si="1771"/>
        <v>0</v>
      </c>
      <c r="AE211" s="39">
        <v>0</v>
      </c>
      <c r="AF211" s="39">
        <f t="shared" si="1772"/>
        <v>0</v>
      </c>
      <c r="AG211" s="39">
        <v>28</v>
      </c>
      <c r="AH211" s="39">
        <f t="shared" si="1773"/>
        <v>978201.90416666679</v>
      </c>
      <c r="AI211" s="39"/>
      <c r="AJ211" s="39">
        <f t="shared" si="1774"/>
        <v>0</v>
      </c>
      <c r="AK211" s="39">
        <v>100</v>
      </c>
      <c r="AL211" s="39">
        <f t="shared" si="1775"/>
        <v>2974637.604166667</v>
      </c>
      <c r="AM211" s="42">
        <v>0</v>
      </c>
      <c r="AN211" s="39">
        <f t="shared" si="1776"/>
        <v>0</v>
      </c>
      <c r="AO211" s="43">
        <v>112</v>
      </c>
      <c r="AP211" s="39">
        <f t="shared" si="1777"/>
        <v>4522748.2160000009</v>
      </c>
      <c r="AQ211" s="39"/>
      <c r="AR211" s="39">
        <f t="shared" si="1778"/>
        <v>0</v>
      </c>
      <c r="AS211" s="39">
        <v>2</v>
      </c>
      <c r="AT211" s="39">
        <f t="shared" si="1779"/>
        <v>80763.36099999999</v>
      </c>
      <c r="AU211" s="39"/>
      <c r="AV211" s="39">
        <f t="shared" si="1780"/>
        <v>0</v>
      </c>
      <c r="AW211" s="39"/>
      <c r="AX211" s="39">
        <f t="shared" si="1781"/>
        <v>0</v>
      </c>
      <c r="AY211" s="39"/>
      <c r="AZ211" s="39">
        <f t="shared" si="1782"/>
        <v>0</v>
      </c>
      <c r="BA211" s="39">
        <f>2+5</f>
        <v>7</v>
      </c>
      <c r="BB211" s="39">
        <f t="shared" si="1783"/>
        <v>274953.82250000001</v>
      </c>
      <c r="BC211" s="39"/>
      <c r="BD211" s="39">
        <f t="shared" si="1784"/>
        <v>0</v>
      </c>
      <c r="BE211" s="39"/>
      <c r="BF211" s="39">
        <f t="shared" si="1785"/>
        <v>0</v>
      </c>
      <c r="BG211" s="39"/>
      <c r="BH211" s="39">
        <f t="shared" si="1786"/>
        <v>0</v>
      </c>
      <c r="BI211" s="39"/>
      <c r="BJ211" s="39">
        <f t="shared" si="1787"/>
        <v>0</v>
      </c>
      <c r="BK211" s="39">
        <v>0</v>
      </c>
      <c r="BL211" s="39">
        <f t="shared" si="1788"/>
        <v>0</v>
      </c>
      <c r="BM211" s="39"/>
      <c r="BN211" s="39">
        <f t="shared" si="1817"/>
        <v>0</v>
      </c>
      <c r="BO211" s="49"/>
      <c r="BP211" s="39">
        <f t="shared" si="1790"/>
        <v>0</v>
      </c>
      <c r="BQ211" s="39">
        <v>41</v>
      </c>
      <c r="BR211" s="39">
        <f t="shared" si="1791"/>
        <v>1828946.2449999996</v>
      </c>
      <c r="BS211" s="39">
        <v>152</v>
      </c>
      <c r="BT211" s="39">
        <f t="shared" si="1792"/>
        <v>4550324.5666666664</v>
      </c>
      <c r="BU211" s="39"/>
      <c r="BV211" s="39">
        <f t="shared" si="1793"/>
        <v>0</v>
      </c>
      <c r="BW211" s="39"/>
      <c r="BX211" s="39">
        <f t="shared" si="1794"/>
        <v>0</v>
      </c>
      <c r="BY211" s="39"/>
      <c r="BZ211" s="39">
        <f t="shared" si="1795"/>
        <v>0</v>
      </c>
      <c r="CA211" s="39">
        <v>171</v>
      </c>
      <c r="CB211" s="39">
        <f t="shared" si="1796"/>
        <v>6356703.4124999996</v>
      </c>
      <c r="CC211" s="39"/>
      <c r="CD211" s="39">
        <f t="shared" si="1797"/>
        <v>0</v>
      </c>
      <c r="CE211" s="39"/>
      <c r="CF211" s="39">
        <f t="shared" si="1798"/>
        <v>0</v>
      </c>
      <c r="CG211" s="39"/>
      <c r="CH211" s="39">
        <f t="shared" si="1799"/>
        <v>0</v>
      </c>
      <c r="CI211" s="39"/>
      <c r="CJ211" s="39">
        <f t="shared" si="1800"/>
        <v>0</v>
      </c>
      <c r="CK211" s="39">
        <v>4</v>
      </c>
      <c r="CL211" s="39">
        <f t="shared" si="1801"/>
        <v>130930.39166666663</v>
      </c>
      <c r="CM211" s="39">
        <v>35</v>
      </c>
      <c r="CN211" s="39">
        <f t="shared" si="1802"/>
        <v>1401098.9256249999</v>
      </c>
      <c r="CO211" s="39">
        <v>1</v>
      </c>
      <c r="CP211" s="39">
        <f t="shared" si="1803"/>
        <v>46020.709874999986</v>
      </c>
      <c r="CQ211" s="44">
        <v>9</v>
      </c>
      <c r="CR211" s="39">
        <f t="shared" si="1804"/>
        <v>334563.33749999997</v>
      </c>
      <c r="CS211" s="39">
        <v>7</v>
      </c>
      <c r="CT211" s="39">
        <f t="shared" si="1805"/>
        <v>314859.03050000005</v>
      </c>
      <c r="CU211" s="39"/>
      <c r="CV211" s="39">
        <f t="shared" si="1806"/>
        <v>0</v>
      </c>
      <c r="CW211" s="39">
        <v>5</v>
      </c>
      <c r="CX211" s="39">
        <f t="shared" si="1807"/>
        <v>225316.31062499998</v>
      </c>
      <c r="CY211" s="39">
        <v>1</v>
      </c>
      <c r="CZ211" s="39">
        <f t="shared" si="1808"/>
        <v>44979.861499999992</v>
      </c>
      <c r="DA211" s="39">
        <v>13</v>
      </c>
      <c r="DB211" s="39">
        <f t="shared" si="1809"/>
        <v>585822.40762499988</v>
      </c>
      <c r="DC211" s="39">
        <v>12</v>
      </c>
      <c r="DD211" s="39">
        <f t="shared" si="1810"/>
        <v>446084.4499999999</v>
      </c>
      <c r="DE211" s="39">
        <v>8</v>
      </c>
      <c r="DF211" s="39">
        <f t="shared" si="1811"/>
        <v>306248.72833333327</v>
      </c>
      <c r="DG211" s="39">
        <v>1</v>
      </c>
      <c r="DH211" s="39">
        <f t="shared" si="1812"/>
        <v>49873.818749999991</v>
      </c>
      <c r="DI211" s="39">
        <v>4</v>
      </c>
      <c r="DJ211" s="39">
        <f t="shared" si="1813"/>
        <v>193490.42999999996</v>
      </c>
      <c r="DK211" s="39"/>
      <c r="DL211" s="39">
        <f t="shared" si="1814"/>
        <v>0</v>
      </c>
      <c r="DM211" s="39">
        <v>3</v>
      </c>
      <c r="DN211" s="39">
        <f t="shared" si="1759"/>
        <v>214672.38109375001</v>
      </c>
      <c r="DO211" s="39"/>
      <c r="DP211" s="39">
        <f t="shared" si="1815"/>
        <v>0</v>
      </c>
      <c r="DQ211" s="39">
        <f t="shared" si="1816"/>
        <v>718</v>
      </c>
      <c r="DR211" s="39">
        <f t="shared" si="1816"/>
        <v>25931111.479677077</v>
      </c>
    </row>
    <row r="212" spans="1:122" ht="15.75" customHeight="1" x14ac:dyDescent="0.25">
      <c r="A212" s="86">
        <v>24</v>
      </c>
      <c r="B212" s="100"/>
      <c r="C212" s="88" t="s">
        <v>343</v>
      </c>
      <c r="D212" s="95">
        <f t="shared" si="1818"/>
        <v>19063</v>
      </c>
      <c r="E212" s="96">
        <v>18530</v>
      </c>
      <c r="F212" s="96">
        <v>18715</v>
      </c>
      <c r="G212" s="101">
        <v>1.44</v>
      </c>
      <c r="H212" s="97">
        <v>1</v>
      </c>
      <c r="I212" s="98">
        <v>1</v>
      </c>
      <c r="J212" s="98"/>
      <c r="K212" s="95">
        <v>1.4</v>
      </c>
      <c r="L212" s="95">
        <v>1.68</v>
      </c>
      <c r="M212" s="95">
        <v>2.23</v>
      </c>
      <c r="N212" s="95">
        <v>2.57</v>
      </c>
      <c r="O212" s="45">
        <f t="shared" ref="O212:BZ212" si="1819">SUM(O213:O216)</f>
        <v>718</v>
      </c>
      <c r="P212" s="45">
        <f t="shared" si="1819"/>
        <v>32700255.894716673</v>
      </c>
      <c r="Q212" s="45">
        <f t="shared" si="1819"/>
        <v>9</v>
      </c>
      <c r="R212" s="45">
        <f t="shared" si="1819"/>
        <v>420265.17032499996</v>
      </c>
      <c r="S212" s="94">
        <v>0</v>
      </c>
      <c r="T212" s="94">
        <f t="shared" ref="T212" si="1820">SUM(T213:T216)</f>
        <v>0</v>
      </c>
      <c r="U212" s="45">
        <f t="shared" si="1819"/>
        <v>0</v>
      </c>
      <c r="V212" s="45">
        <f t="shared" si="1819"/>
        <v>0</v>
      </c>
      <c r="W212" s="45">
        <f t="shared" si="1819"/>
        <v>0</v>
      </c>
      <c r="X212" s="45">
        <f t="shared" si="1819"/>
        <v>0</v>
      </c>
      <c r="Y212" s="45">
        <f t="shared" si="1819"/>
        <v>9</v>
      </c>
      <c r="Z212" s="45">
        <f t="shared" si="1819"/>
        <v>420067.84627500002</v>
      </c>
      <c r="AA212" s="94">
        <f t="shared" si="1819"/>
        <v>5</v>
      </c>
      <c r="AB212" s="94">
        <f t="shared" si="1819"/>
        <v>232431.49095833336</v>
      </c>
      <c r="AC212" s="94">
        <f t="shared" si="1819"/>
        <v>0</v>
      </c>
      <c r="AD212" s="94">
        <f t="shared" si="1819"/>
        <v>0</v>
      </c>
      <c r="AE212" s="94">
        <f t="shared" si="1819"/>
        <v>0</v>
      </c>
      <c r="AF212" s="94">
        <f t="shared" si="1819"/>
        <v>0</v>
      </c>
      <c r="AG212" s="45">
        <f t="shared" si="1819"/>
        <v>52</v>
      </c>
      <c r="AH212" s="45">
        <f t="shared" si="1819"/>
        <v>2428637.2597666667</v>
      </c>
      <c r="AI212" s="45">
        <f t="shared" si="1819"/>
        <v>6</v>
      </c>
      <c r="AJ212" s="45">
        <f t="shared" si="1819"/>
        <v>238446.95035</v>
      </c>
      <c r="AK212" s="45">
        <f t="shared" si="1819"/>
        <v>0</v>
      </c>
      <c r="AL212" s="45">
        <f t="shared" si="1819"/>
        <v>0</v>
      </c>
      <c r="AM212" s="45">
        <f t="shared" si="1819"/>
        <v>0</v>
      </c>
      <c r="AN212" s="45">
        <f t="shared" si="1819"/>
        <v>0</v>
      </c>
      <c r="AO212" s="94">
        <f t="shared" si="1819"/>
        <v>21</v>
      </c>
      <c r="AP212" s="94">
        <f t="shared" si="1819"/>
        <v>1132948.428108</v>
      </c>
      <c r="AQ212" s="94">
        <f t="shared" si="1819"/>
        <v>3</v>
      </c>
      <c r="AR212" s="94">
        <f t="shared" si="1819"/>
        <v>143068.17020999998</v>
      </c>
      <c r="AS212" s="94">
        <f t="shared" si="1819"/>
        <v>20</v>
      </c>
      <c r="AT212" s="94">
        <f t="shared" si="1819"/>
        <v>846400.02327999985</v>
      </c>
      <c r="AU212" s="94">
        <f t="shared" si="1819"/>
        <v>0</v>
      </c>
      <c r="AV212" s="94">
        <f t="shared" si="1819"/>
        <v>0</v>
      </c>
      <c r="AW212" s="94">
        <f t="shared" si="1819"/>
        <v>0</v>
      </c>
      <c r="AX212" s="94">
        <f t="shared" si="1819"/>
        <v>0</v>
      </c>
      <c r="AY212" s="94">
        <f t="shared" si="1819"/>
        <v>0</v>
      </c>
      <c r="AZ212" s="94">
        <f t="shared" si="1819"/>
        <v>0</v>
      </c>
      <c r="BA212" s="94">
        <f t="shared" si="1819"/>
        <v>10</v>
      </c>
      <c r="BB212" s="94">
        <f t="shared" si="1819"/>
        <v>525222.18891799997</v>
      </c>
      <c r="BC212" s="94">
        <f t="shared" si="1819"/>
        <v>0</v>
      </c>
      <c r="BD212" s="94">
        <f t="shared" si="1819"/>
        <v>0</v>
      </c>
      <c r="BE212" s="94">
        <f t="shared" si="1819"/>
        <v>0</v>
      </c>
      <c r="BF212" s="94">
        <f t="shared" si="1819"/>
        <v>0</v>
      </c>
      <c r="BG212" s="94">
        <f t="shared" si="1819"/>
        <v>0</v>
      </c>
      <c r="BH212" s="94">
        <f t="shared" si="1819"/>
        <v>0</v>
      </c>
      <c r="BI212" s="94">
        <f t="shared" si="1819"/>
        <v>0</v>
      </c>
      <c r="BJ212" s="94">
        <f t="shared" si="1819"/>
        <v>0</v>
      </c>
      <c r="BK212" s="94">
        <f t="shared" si="1819"/>
        <v>21</v>
      </c>
      <c r="BL212" s="94">
        <f t="shared" si="1819"/>
        <v>807065.28980000003</v>
      </c>
      <c r="BM212" s="94">
        <f t="shared" si="1819"/>
        <v>8</v>
      </c>
      <c r="BN212" s="94">
        <f t="shared" si="1819"/>
        <v>273518.58258666663</v>
      </c>
      <c r="BO212" s="94">
        <f t="shared" si="1819"/>
        <v>337</v>
      </c>
      <c r="BP212" s="94">
        <f t="shared" si="1819"/>
        <v>16024835.495214002</v>
      </c>
      <c r="BQ212" s="94">
        <f t="shared" si="1819"/>
        <v>32</v>
      </c>
      <c r="BR212" s="94">
        <f t="shared" si="1819"/>
        <v>1907100.2406399995</v>
      </c>
      <c r="BS212" s="94">
        <f t="shared" si="1819"/>
        <v>9</v>
      </c>
      <c r="BT212" s="94">
        <f t="shared" si="1819"/>
        <v>359954.62229999993</v>
      </c>
      <c r="BU212" s="94">
        <f t="shared" si="1819"/>
        <v>5</v>
      </c>
      <c r="BV212" s="94">
        <f t="shared" si="1819"/>
        <v>165693.39756666665</v>
      </c>
      <c r="BW212" s="94">
        <f t="shared" si="1819"/>
        <v>0</v>
      </c>
      <c r="BX212" s="94">
        <f t="shared" si="1819"/>
        <v>0</v>
      </c>
      <c r="BY212" s="94">
        <f t="shared" si="1819"/>
        <v>0</v>
      </c>
      <c r="BZ212" s="94">
        <f t="shared" si="1819"/>
        <v>0</v>
      </c>
      <c r="CA212" s="94">
        <f t="shared" ref="CA212:DR212" si="1821">SUM(CA213:CA216)</f>
        <v>0</v>
      </c>
      <c r="CB212" s="94">
        <f t="shared" si="1821"/>
        <v>0</v>
      </c>
      <c r="CC212" s="94">
        <f t="shared" si="1821"/>
        <v>5</v>
      </c>
      <c r="CD212" s="94">
        <f t="shared" si="1821"/>
        <v>240384.21352399996</v>
      </c>
      <c r="CE212" s="94">
        <f t="shared" si="1821"/>
        <v>0</v>
      </c>
      <c r="CF212" s="94">
        <f t="shared" si="1821"/>
        <v>0</v>
      </c>
      <c r="CG212" s="94">
        <f t="shared" si="1821"/>
        <v>6</v>
      </c>
      <c r="CH212" s="94">
        <f t="shared" si="1821"/>
        <v>198832.07707999996</v>
      </c>
      <c r="CI212" s="94">
        <f t="shared" si="1821"/>
        <v>4</v>
      </c>
      <c r="CJ212" s="94">
        <f t="shared" si="1821"/>
        <v>132554.71805333329</v>
      </c>
      <c r="CK212" s="94">
        <f t="shared" si="1821"/>
        <v>24</v>
      </c>
      <c r="CL212" s="94">
        <f t="shared" si="1821"/>
        <v>1049538.0195999998</v>
      </c>
      <c r="CM212" s="94">
        <f t="shared" si="1821"/>
        <v>32</v>
      </c>
      <c r="CN212" s="94">
        <f t="shared" si="1821"/>
        <v>1481398.4667118003</v>
      </c>
      <c r="CO212" s="94">
        <f t="shared" si="1821"/>
        <v>22</v>
      </c>
      <c r="CP212" s="94">
        <f t="shared" si="1821"/>
        <v>1264280.9416859997</v>
      </c>
      <c r="CQ212" s="99">
        <f t="shared" si="1821"/>
        <v>3</v>
      </c>
      <c r="CR212" s="94">
        <f t="shared" si="1821"/>
        <v>148992.20629999996</v>
      </c>
      <c r="CS212" s="94">
        <f t="shared" si="1821"/>
        <v>11</v>
      </c>
      <c r="CT212" s="94">
        <f t="shared" si="1821"/>
        <v>603449.82188400009</v>
      </c>
      <c r="CU212" s="94">
        <f t="shared" si="1821"/>
        <v>6</v>
      </c>
      <c r="CV212" s="94">
        <f t="shared" si="1821"/>
        <v>288389.77442800003</v>
      </c>
      <c r="CW212" s="94">
        <f t="shared" si="1821"/>
        <v>9</v>
      </c>
      <c r="CX212" s="94">
        <f t="shared" si="1821"/>
        <v>368797.73723099998</v>
      </c>
      <c r="CY212" s="94">
        <f t="shared" si="1821"/>
        <v>1</v>
      </c>
      <c r="CZ212" s="94">
        <f t="shared" si="1821"/>
        <v>60093.094963999989</v>
      </c>
      <c r="DA212" s="94">
        <f t="shared" si="1821"/>
        <v>22</v>
      </c>
      <c r="DB212" s="94">
        <f t="shared" si="1821"/>
        <v>1180296.9615779999</v>
      </c>
      <c r="DC212" s="94">
        <f t="shared" si="1821"/>
        <v>12</v>
      </c>
      <c r="DD212" s="94">
        <f t="shared" si="1821"/>
        <v>596183.26925499982</v>
      </c>
      <c r="DE212" s="94">
        <f t="shared" si="1821"/>
        <v>6</v>
      </c>
      <c r="DF212" s="94">
        <f t="shared" si="1821"/>
        <v>306861.22579</v>
      </c>
      <c r="DG212" s="94">
        <f t="shared" si="1821"/>
        <v>3</v>
      </c>
      <c r="DH212" s="94">
        <f t="shared" si="1821"/>
        <v>199894.26554999998</v>
      </c>
      <c r="DI212" s="94">
        <f t="shared" si="1821"/>
        <v>21</v>
      </c>
      <c r="DJ212" s="94">
        <f t="shared" si="1821"/>
        <v>1357503.22092</v>
      </c>
      <c r="DK212" s="94">
        <f t="shared" si="1821"/>
        <v>13</v>
      </c>
      <c r="DL212" s="94">
        <f t="shared" si="1821"/>
        <v>1065050.6495187499</v>
      </c>
      <c r="DM212" s="94">
        <f t="shared" si="1821"/>
        <v>8</v>
      </c>
      <c r="DN212" s="94">
        <f t="shared" si="1821"/>
        <v>764806.1363766666</v>
      </c>
      <c r="DO212" s="94">
        <f t="shared" si="1821"/>
        <v>0</v>
      </c>
      <c r="DP212" s="94">
        <f t="shared" si="1821"/>
        <v>0</v>
      </c>
      <c r="DQ212" s="94">
        <f t="shared" si="1821"/>
        <v>1473</v>
      </c>
      <c r="DR212" s="94">
        <f t="shared" si="1821"/>
        <v>69933217.851465538</v>
      </c>
    </row>
    <row r="213" spans="1:122" ht="30.75" customHeight="1" x14ac:dyDescent="0.25">
      <c r="A213" s="46"/>
      <c r="B213" s="47">
        <v>178</v>
      </c>
      <c r="C213" s="33" t="s">
        <v>344</v>
      </c>
      <c r="D213" s="34">
        <f t="shared" si="1818"/>
        <v>19063</v>
      </c>
      <c r="E213" s="35">
        <v>18530</v>
      </c>
      <c r="F213" s="35">
        <v>18715</v>
      </c>
      <c r="G213" s="48">
        <v>1.78</v>
      </c>
      <c r="H213" s="37">
        <v>1</v>
      </c>
      <c r="I213" s="66">
        <v>0.9</v>
      </c>
      <c r="J213" s="66"/>
      <c r="K213" s="34">
        <v>1.4</v>
      </c>
      <c r="L213" s="34">
        <v>1.68</v>
      </c>
      <c r="M213" s="34">
        <v>2.23</v>
      </c>
      <c r="N213" s="34">
        <v>2.57</v>
      </c>
      <c r="O213" s="39">
        <v>100</v>
      </c>
      <c r="P213" s="39">
        <f t="shared" ref="P213:P216" si="1822">(O213/12*5*$D213*$G213*$H213*$K213*P$9)+(O213/12*4*$E213*$G213*$I213*$K213*P$10)+(O213/12*3*$F213*$G213*$I213*$K213*P$10)</f>
        <v>4677286.7166666668</v>
      </c>
      <c r="Q213" s="39">
        <v>2</v>
      </c>
      <c r="R213" s="39">
        <f t="shared" ref="R213:R216" si="1823">(Q213/12*5*$D213*$G213*$H213*$K213*R$9)+(Q213/12*4*$E213*$G213*$I213*$K213*R$10)+(Q213/12*3*$F213*$G213*$I213*$K213*R$10)</f>
        <v>93545.734333333327</v>
      </c>
      <c r="S213" s="39">
        <v>0</v>
      </c>
      <c r="T213" s="39">
        <f t="shared" ref="T213:T216" si="1824">(S213/12*5*$D213*$G213*$H213*$K213*T$9)+(S213/12*4*$E213*$G213*$I213*$K213*T$10)+(S213/12*3*$F213*$G213*$I213*$K213*T$10)</f>
        <v>0</v>
      </c>
      <c r="U213" s="39"/>
      <c r="V213" s="39">
        <f t="shared" ref="V213:V216" si="1825">(U213/12*5*$D213*$G213*$H213*$K213*V$9)+(U213/12*4*$E213*$G213*$I213*$K213*V$10)+(U213/12*3*$F213*$G213*$I213*$K213*V$10)</f>
        <v>0</v>
      </c>
      <c r="W213" s="39">
        <v>0</v>
      </c>
      <c r="X213" s="39">
        <f t="shared" ref="X213:X216" si="1826">(W213/12*5*$D213*$G213*$H213*$K213*X$9)+(W213/12*4*$E213*$G213*$I213*$K213*X$10)+(W213/12*3*$F213*$G213*$I213*$K213*X$10)</f>
        <v>0</v>
      </c>
      <c r="Y213" s="39">
        <v>0</v>
      </c>
      <c r="Z213" s="39">
        <f t="shared" ref="Z213:Z216" si="1827">(Y213/12*5*$D213*$G213*$H213*$K213*Z$9)+(Y213/12*4*$E213*$G213*$I213*$K213*Z$10)+(Y213/12*3*$F213*$G213*$I213*$K213*Z$10)</f>
        <v>0</v>
      </c>
      <c r="AA213" s="39">
        <v>0</v>
      </c>
      <c r="AB213" s="39">
        <f t="shared" ref="AB213:AB216" si="1828">(AA213/12*5*$D213*$G213*$H213*$K213*AB$9)+(AA213/12*4*$E213*$G213*$I213*$K213*AB$10)+(AA213/12*3*$F213*$G213*$I213*$K213*AB$10)</f>
        <v>0</v>
      </c>
      <c r="AC213" s="39">
        <v>0</v>
      </c>
      <c r="AD213" s="39">
        <f t="shared" ref="AD213:AD216" si="1829">(AC213/12*5*$D213*$G213*$H213*$K213*AD$9)+(AC213/12*4*$E213*$G213*$I213*$K213*AD$10)+(AC213/12*3*$F213*$G213*$I213*$K213*AD$10)</f>
        <v>0</v>
      </c>
      <c r="AE213" s="39">
        <v>0</v>
      </c>
      <c r="AF213" s="39">
        <f t="shared" ref="AF213:AF216" si="1830">(AE213/12*5*$D213*$G213*$H213*$K213*AF$9)+(AE213/12*4*$E213*$G213*$I213*$K213*AF$10)+(AE213/12*3*$F213*$G213*$I213*$K213*AF$10)</f>
        <v>0</v>
      </c>
      <c r="AG213" s="39">
        <v>16</v>
      </c>
      <c r="AH213" s="39">
        <f t="shared" ref="AH213:AH216" si="1831">(AG213/12*5*$D213*$G213*$H213*$K213*AH$9)+(AG213/12*4*$E213*$G213*$I213*$K213*AH$10)+(AG213/12*3*$F213*$G213*$I213*$K213*AH$10)</f>
        <v>748365.87466666661</v>
      </c>
      <c r="AI213" s="39"/>
      <c r="AJ213" s="39">
        <f t="shared" ref="AJ213:AJ216" si="1832">(AI213/12*5*$D213*$G213*$H213*$K213*AJ$9)+(AI213/12*4*$E213*$G213*$I213*$K213*AJ$10)+(AI213/12*3*$F213*$G213*$I213*$K213*AJ$10)</f>
        <v>0</v>
      </c>
      <c r="AK213" s="39"/>
      <c r="AL213" s="39">
        <f t="shared" ref="AL213:AL216" si="1833">(AK213/12*5*$D213*$G213*$H213*$K213*AL$9)+(AK213/12*4*$E213*$G213*$I213*$K213*AL$10)+(AK213/12*3*$F213*$G213*$I213*$K213*AL$10)</f>
        <v>0</v>
      </c>
      <c r="AM213" s="42">
        <v>0</v>
      </c>
      <c r="AN213" s="39">
        <f t="shared" ref="AN213:AN216" si="1834">(AM213/12*5*$D213*$G213*$H213*$K213*AN$9)+(AM213/12*4*$E213*$G213*$I213*$K213*AN$10)+(AM213/12*3*$F213*$G213*$I213*$K213*AN$10)</f>
        <v>0</v>
      </c>
      <c r="AO213" s="43"/>
      <c r="AP213" s="39">
        <f t="shared" ref="AP213:AP216" si="1835">(AO213/12*5*$D213*$G213*$H213*$L213*AP$9)+(AO213/12*4*$E213*$G213*$I213*$L213*AP$10)+(AO213/12*3*$F213*$G213*$I213*$L213*AP$10)</f>
        <v>0</v>
      </c>
      <c r="AQ213" s="39"/>
      <c r="AR213" s="39">
        <f t="shared" ref="AR213:AR216" si="1836">(AQ213/12*5*$D213*$G213*$H213*$L213*AR$9)+(AQ213/12*4*$E213*$G213*$I213*$L213*AR$10)+(AQ213/12*3*$F213*$G213*$I213*$L213*AR$10)</f>
        <v>0</v>
      </c>
      <c r="AS213" s="39"/>
      <c r="AT213" s="39">
        <f t="shared" ref="AT213:AT216" si="1837">(AS213/12*5*$D213*$G213*$H213*$L213*AT$9)+(AS213/12*4*$E213*$G213*$I213*$L213*AT$10)+(AS213/12*3*$F213*$G213*$I213*$L213*AT$11)</f>
        <v>0</v>
      </c>
      <c r="AU213" s="39">
        <v>0</v>
      </c>
      <c r="AV213" s="39">
        <f t="shared" ref="AV213:AV216" si="1838">(AU213/12*5*$D213*$G213*$H213*$L213*AV$9)+(AU213/12*4*$E213*$G213*$I213*$L213*AV$10)+(AU213/12*3*$F213*$G213*$I213*$L213*AV$10)</f>
        <v>0</v>
      </c>
      <c r="AW213" s="39"/>
      <c r="AX213" s="39">
        <f t="shared" ref="AX213:AX216" si="1839">(AW213/12*5*$D213*$G213*$H213*$K213*AX$9)+(AW213/12*4*$E213*$G213*$I213*$K213*AX$10)+(AW213/12*3*$F213*$G213*$I213*$K213*AX$10)</f>
        <v>0</v>
      </c>
      <c r="AY213" s="39"/>
      <c r="AZ213" s="39">
        <f t="shared" ref="AZ213:AZ216" si="1840">(AY213/12*5*$D213*$G213*$H213*$K213*AZ$9)+(AY213/12*4*$E213*$G213*$I213*$K213*AZ$10)+(AY213/12*3*$F213*$G213*$I213*$K213*AZ$10)</f>
        <v>0</v>
      </c>
      <c r="BA213" s="39">
        <v>2</v>
      </c>
      <c r="BB213" s="39">
        <f t="shared" ref="BB213:BB216" si="1841">(BA213/12*5*$D213*$G213*$H213*$L213*BB$9)+(BA213/12*4*$E213*$G213*$I213*$L213*BB$10)+(BA213/12*3*$F213*$G213*$I213*$L213*BB$10)</f>
        <v>105406.981078</v>
      </c>
      <c r="BC213" s="39">
        <v>0</v>
      </c>
      <c r="BD213" s="39">
        <f t="shared" ref="BD213:BD216" si="1842">(BC213/12*5*$D213*$G213*$H213*$K213*BD$9)+(BC213/12*4*$E213*$G213*$I213*$K213*BD$10)+(BC213/12*3*$F213*$G213*$I213*$K213*BD$10)</f>
        <v>0</v>
      </c>
      <c r="BE213" s="39">
        <v>0</v>
      </c>
      <c r="BF213" s="39">
        <f t="shared" ref="BF213:BF216" si="1843">(BE213/12*5*$D213*$G213*$H213*$K213*BF$9)+(BE213/12*4*$E213*$G213*$I213*$K213*BF$10)+(BE213/12*3*$F213*$G213*$I213*$K213*BF$10)</f>
        <v>0</v>
      </c>
      <c r="BG213" s="39">
        <v>0</v>
      </c>
      <c r="BH213" s="39">
        <f t="shared" ref="BH213:BH216" si="1844">(BG213/12*5*$D213*$G213*$H213*$K213*BH$9)+(BG213/12*4*$E213*$G213*$I213*$K213*BH$10)+(BG213/12*3*$F213*$G213*$I213*$K213*BH$10)</f>
        <v>0</v>
      </c>
      <c r="BI213" s="39">
        <v>0</v>
      </c>
      <c r="BJ213" s="39">
        <f t="shared" ref="BJ213:BJ216" si="1845">(BI213/12*5*$D213*$G213*$H213*$L213*BJ$9)+(BI213/12*4*$E213*$G213*$I213*$L213*BJ$10)+(BI213/12*3*$F213*$G213*$I213*$L213*BJ$10)</f>
        <v>0</v>
      </c>
      <c r="BK213" s="39">
        <v>3</v>
      </c>
      <c r="BL213" s="39">
        <f t="shared" ref="BL213:BL216" si="1846">(BK213/12*5*$D213*$G213*$H213*$K213*BL$9)+(BK213/12*4*$E213*$G213*$I213*$K213*BL$10)+(BK213/12*3*$F213*$G213*$I213*$K213*BL$10)</f>
        <v>141328.08266500002</v>
      </c>
      <c r="BM213" s="39"/>
      <c r="BN213" s="39">
        <f t="shared" ref="BN213:BN216" si="1847">(BM213/12*5*$D213*$G213*$H213*$K213*BN$9)+(BM213/12*4*$E213*$G213*$I213*$K213*BN$10)+(BM213/12*3*$F213*$G213*$I213*$K213*BN$11)</f>
        <v>0</v>
      </c>
      <c r="BO213" s="49">
        <v>57</v>
      </c>
      <c r="BP213" s="39">
        <f t="shared" ref="BP213:BP216" si="1848">(BO213/12*5*$D213*$G213*$H213*$L213*BP$9)+(BO213/12*4*$E213*$G213*$I213*$L213*BP$10)+(BO213/12*3*$F213*$G213*$I213*$L213*BP$10)</f>
        <v>2747467.3912140001</v>
      </c>
      <c r="BQ213" s="39">
        <v>0</v>
      </c>
      <c r="BR213" s="39">
        <f t="shared" ref="BR213:BR216" si="1849">(BQ213/12*5*$D213*$G213*$H213*$L213*BR$9)+(BQ213/12*4*$E213*$G213*$I213*$L213*BR$10)+(BQ213/12*3*$F213*$G213*$I213*$L213*BR$10)</f>
        <v>0</v>
      </c>
      <c r="BS213" s="39">
        <v>0</v>
      </c>
      <c r="BT213" s="39">
        <f t="shared" ref="BT213:BT216" si="1850">(BS213/12*5*$D213*$G213*$H213*$K213*BT$9)+(BS213/12*4*$E213*$G213*$I213*$K213*BT$10)+(BS213/12*3*$F213*$G213*$I213*$K213*BT$10)</f>
        <v>0</v>
      </c>
      <c r="BU213" s="39"/>
      <c r="BV213" s="39">
        <f t="shared" ref="BV213:BV216" si="1851">(BU213/12*5*$D213*$G213*$H213*$K213*BV$9)+(BU213/12*4*$E213*$G213*$I213*$K213*BV$10)+(BU213/12*3*$F213*$G213*$I213*$K213*BV$10)</f>
        <v>0</v>
      </c>
      <c r="BW213" s="39">
        <v>0</v>
      </c>
      <c r="BX213" s="39">
        <f t="shared" ref="BX213:BX216" si="1852">(BW213/12*5*$D213*$G213*$H213*$L213*BX$9)+(BW213/12*4*$E213*$G213*$I213*$L213*BX$10)+(BW213/12*3*$F213*$G213*$I213*$L213*BX$10)</f>
        <v>0</v>
      </c>
      <c r="BY213" s="39"/>
      <c r="BZ213" s="39">
        <f t="shared" ref="BZ213:BZ216" si="1853">(BY213/12*5*$D213*$G213*$H213*$L213*BZ$9)+(BY213/12*4*$E213*$G213*$I213*$L213*BZ$10)+(BY213/12*3*$F213*$G213*$I213*$L213*BZ$10)</f>
        <v>0</v>
      </c>
      <c r="CA213" s="39">
        <v>0</v>
      </c>
      <c r="CB213" s="39">
        <f t="shared" ref="CB213:CB216" si="1854">(CA213/12*5*$D213*$G213*$H213*$K213*CB$9)+(CA213/12*4*$E213*$G213*$I213*$K213*CB$10)+(CA213/12*3*$F213*$G213*$I213*$K213*CB$10)</f>
        <v>0</v>
      </c>
      <c r="CC213" s="39">
        <v>2</v>
      </c>
      <c r="CD213" s="39">
        <f t="shared" ref="CD213:CD216" si="1855">(CC213/12*5*$D213*$G213*$H213*$L213*CD$9)+(CC213/12*4*$E213*$G213*$I213*$L213*CD$10)+(CC213/12*3*$F213*$G213*$I213*$L213*CD$10)</f>
        <v>96402.364603999988</v>
      </c>
      <c r="CE213" s="39">
        <v>0</v>
      </c>
      <c r="CF213" s="39">
        <f t="shared" ref="CF213:CF216" si="1856">(CE213/12*5*$D213*$G213*$H213*$K213*CF$9)+(CE213/12*4*$E213*$G213*$I213*$K213*CF$10)+(CE213/12*3*$F213*$G213*$I213*$K213*CF$10)</f>
        <v>0</v>
      </c>
      <c r="CG213" s="39"/>
      <c r="CH213" s="39">
        <f t="shared" ref="CH213:CH216" si="1857">(CG213/12*5*$D213*$G213*$H213*$K213*CH$9)+(CG213/12*4*$E213*$G213*$I213*$K213*CH$10)+(CG213/12*3*$F213*$G213*$I213*$K213*CH$10)</f>
        <v>0</v>
      </c>
      <c r="CI213" s="39"/>
      <c r="CJ213" s="39">
        <f t="shared" ref="CJ213:CJ216" si="1858">(CI213/12*5*$D213*$G213*$H213*$K213*CJ$9)+(CI213/12*4*$E213*$G213*$I213*$K213*CJ$10)+(CI213/12*3*$F213*$G213*$I213*$K213*CJ$10)</f>
        <v>0</v>
      </c>
      <c r="CK213" s="39"/>
      <c r="CL213" s="39">
        <f t="shared" ref="CL213:CL216" si="1859">(CK213/12*5*$D213*$G213*$H213*$K213*CL$9)+(CK213/12*4*$E213*$G213*$I213*$K213*CL$10)+(CK213/12*3*$F213*$G213*$I213*$K213*CL$10)</f>
        <v>0</v>
      </c>
      <c r="CM213" s="39">
        <v>3</v>
      </c>
      <c r="CN213" s="39">
        <f t="shared" ref="CN213:CN216" si="1860">(CM213/12*5*$D213*$G213*$H213*$L213*CN$9)+(CM213/12*4*$E213*$G213*$I213*$L213*CN$10)+(CM213/12*3*$F213*$G213*$I213*$L213*CN$10)</f>
        <v>161002.83920280001</v>
      </c>
      <c r="CO213" s="39"/>
      <c r="CP213" s="39">
        <f t="shared" ref="CP213:CP216" si="1861">(CO213/12*5*$D213*$G213*$H213*$L213*CP$9)+(CO213/12*4*$E213*$G213*$I213*$L213*CP$10)+(CO213/12*3*$F213*$G213*$I213*$L213*CP$10)</f>
        <v>0</v>
      </c>
      <c r="CQ213" s="44"/>
      <c r="CR213" s="39">
        <f t="shared" ref="CR213:CR216" si="1862">(CQ213/12*5*$D213*$G213*$H213*$K213*CR$9)+(CQ213/12*4*$E213*$G213*$I213*$K213*CR$10)+(CQ213/12*3*$F213*$G213*$I213*$K213*CR$10)</f>
        <v>0</v>
      </c>
      <c r="CS213" s="39"/>
      <c r="CT213" s="39">
        <f t="shared" ref="CT213:CT216" si="1863">(CS213/12*5*$D213*$G213*$H213*$L213*CT$9)+(CS213/12*4*$E213*$G213*$I213*$L213*CT$10)+(CS213/12*3*$F213*$G213*$I213*$L213*CT$10)</f>
        <v>0</v>
      </c>
      <c r="CU213" s="39"/>
      <c r="CV213" s="39">
        <f t="shared" ref="CV213:CV216" si="1864">(CU213/12*5*$D213*$G213*$H213*$L213*CV$9)+(CU213/12*4*$E213*$G213*$I213*$L213*CV$10)+(CU213/12*3*$F213*$G213*$I213*$L213*CV$10)</f>
        <v>0</v>
      </c>
      <c r="CW213" s="39"/>
      <c r="CX213" s="39">
        <f t="shared" ref="CX213:CX216" si="1865">(CW213/12*5*$D213*$G213*$H213*$L213*CX$9)+(CW213/12*4*$E213*$G213*$I213*$L213*CX$10)+(CW213/12*3*$F213*$G213*$I213*$L213*CX$10)</f>
        <v>0</v>
      </c>
      <c r="CY213" s="39"/>
      <c r="CZ213" s="39">
        <f t="shared" ref="CZ213:CZ216" si="1866">(CY213/12*5*$D213*$G213*$H213*$L213*CZ$9)+(CY213/12*4*$E213*$G213*$I213*$L213*CZ$10)+(CY213/12*3*$F213*$G213*$I213*$L213*CZ$10)</f>
        <v>0</v>
      </c>
      <c r="DA213" s="39"/>
      <c r="DB213" s="39">
        <f t="shared" ref="DB213:DB216" si="1867">(DA213/12*5*$D213*$G213*$H213*$L213*DB$9)+(DA213/12*4*$E213*$G213*$I213*$L213*DB$10)+(DA213/12*3*$F213*$G213*$I213*$L213*DB$10)</f>
        <v>0</v>
      </c>
      <c r="DC213" s="39">
        <v>1</v>
      </c>
      <c r="DD213" s="39">
        <f t="shared" ref="DD213:DD216" si="1868">(DC213/12*5*$D213*$G213*$H213*$K213*DD$9)+(DC213/12*4*$E213*$G213*$I213*$K213*DD$10)+(DC213/12*3*$F213*$G213*$I213*$K213*DD$10)</f>
        <v>49878.512821666664</v>
      </c>
      <c r="DE213" s="39"/>
      <c r="DF213" s="39">
        <f t="shared" ref="DF213:DF216" si="1869">(DE213/12*5*$D213*$G213*$H213*$K213*DF$9)+(DE213/12*4*$E213*$G213*$I213*$K213*DF$10)+(DE213/12*3*$F213*$G213*$I213*$K213*DF$10)</f>
        <v>0</v>
      </c>
      <c r="DG213" s="39"/>
      <c r="DH213" s="39">
        <f t="shared" ref="DH213:DH216" si="1870">(DG213/12*5*$D213*$G213*$H213*$L213*DH$9)+(DG213/12*4*$E213*$G213*$I213*$L213*DH$10)+(DG213/12*3*$F213*$G213*$I213*$L213*DH$10)</f>
        <v>0</v>
      </c>
      <c r="DI213" s="39">
        <v>1</v>
      </c>
      <c r="DJ213" s="39">
        <f t="shared" ref="DJ213:DJ216" si="1871">(DI213/12*5*$D213*$G213*$H213*$L213*DJ$9)+(DI213/12*4*$E213*$G213*$I213*$L213*DJ$10)+(DI213/12*3*$F213*$G213*$I213*$L213*DJ$10)</f>
        <v>64987.148519999988</v>
      </c>
      <c r="DK213" s="39"/>
      <c r="DL213" s="39">
        <f t="shared" ref="DL213:DL216" si="1872">(DK213/12*5*$D213*$G213*$H213*$M213*DL$9)+(DK213/12*4*$E213*$G213*$I213*$M213*DL$10)+(DK213/12*3*$F213*$G213*$I213*$M213*DL$10)</f>
        <v>0</v>
      </c>
      <c r="DM213" s="39"/>
      <c r="DN213" s="39">
        <f t="shared" si="1759"/>
        <v>0</v>
      </c>
      <c r="DO213" s="39"/>
      <c r="DP213" s="39">
        <f t="shared" si="1815"/>
        <v>0</v>
      </c>
      <c r="DQ213" s="39">
        <f t="shared" ref="DQ213:DR216" si="1873">SUM(O213,Q213,S213,U213,W213,Y213,AA213,AC213,AE213,AG213,AI213,AK213,AM213,AO213,AQ213,AS213,AU213,AW213,AY213,BA213,BC213,BE213,BG213,BI213,BK213,BM213,BO213,BQ213,BS213,BU213,BW213,BY213,CA213,CC213,CE213,CG213,CI213,CK213,CM213,CO213,CQ213,CS213,CU213,CW213,CY213,DA213,DC213,DE213,DG213,DI213,DK213,DM213,DO213)</f>
        <v>187</v>
      </c>
      <c r="DR213" s="39">
        <f t="shared" si="1873"/>
        <v>8885671.6457721349</v>
      </c>
    </row>
    <row r="214" spans="1:122" ht="33" customHeight="1" x14ac:dyDescent="0.25">
      <c r="A214" s="46"/>
      <c r="B214" s="47">
        <v>179</v>
      </c>
      <c r="C214" s="33" t="s">
        <v>345</v>
      </c>
      <c r="D214" s="34">
        <f t="shared" si="1818"/>
        <v>19063</v>
      </c>
      <c r="E214" s="35">
        <v>18530</v>
      </c>
      <c r="F214" s="35">
        <v>18715</v>
      </c>
      <c r="G214" s="48">
        <v>1.67</v>
      </c>
      <c r="H214" s="37">
        <v>1</v>
      </c>
      <c r="I214" s="38">
        <v>1</v>
      </c>
      <c r="J214" s="38"/>
      <c r="K214" s="34">
        <v>1.4</v>
      </c>
      <c r="L214" s="34">
        <v>1.68</v>
      </c>
      <c r="M214" s="34">
        <v>2.23</v>
      </c>
      <c r="N214" s="34">
        <v>2.57</v>
      </c>
      <c r="O214" s="39">
        <v>576</v>
      </c>
      <c r="P214" s="39">
        <f t="shared" si="1822"/>
        <v>26884342.161600001</v>
      </c>
      <c r="Q214" s="39">
        <v>7</v>
      </c>
      <c r="R214" s="39">
        <f t="shared" si="1823"/>
        <v>326719.43599166663</v>
      </c>
      <c r="S214" s="39">
        <v>0</v>
      </c>
      <c r="T214" s="39">
        <f t="shared" si="1824"/>
        <v>0</v>
      </c>
      <c r="U214" s="39"/>
      <c r="V214" s="39">
        <f t="shared" si="1825"/>
        <v>0</v>
      </c>
      <c r="W214" s="39">
        <v>0</v>
      </c>
      <c r="X214" s="39">
        <f t="shared" si="1826"/>
        <v>0</v>
      </c>
      <c r="Y214" s="39">
        <v>9</v>
      </c>
      <c r="Z214" s="39">
        <f t="shared" si="1827"/>
        <v>420067.84627500002</v>
      </c>
      <c r="AA214" s="39">
        <v>0</v>
      </c>
      <c r="AB214" s="39">
        <f t="shared" si="1828"/>
        <v>0</v>
      </c>
      <c r="AC214" s="39">
        <v>0</v>
      </c>
      <c r="AD214" s="39">
        <f t="shared" si="1829"/>
        <v>0</v>
      </c>
      <c r="AE214" s="39">
        <v>0</v>
      </c>
      <c r="AF214" s="39">
        <f t="shared" si="1830"/>
        <v>0</v>
      </c>
      <c r="AG214" s="39">
        <v>36</v>
      </c>
      <c r="AH214" s="39">
        <f t="shared" si="1831"/>
        <v>1680271.3851000001</v>
      </c>
      <c r="AI214" s="39">
        <v>6</v>
      </c>
      <c r="AJ214" s="39">
        <f t="shared" si="1832"/>
        <v>238446.95035</v>
      </c>
      <c r="AK214" s="39"/>
      <c r="AL214" s="39">
        <f t="shared" si="1833"/>
        <v>0</v>
      </c>
      <c r="AM214" s="42">
        <v>0</v>
      </c>
      <c r="AN214" s="39">
        <f t="shared" si="1834"/>
        <v>0</v>
      </c>
      <c r="AO214" s="43">
        <v>21</v>
      </c>
      <c r="AP214" s="39">
        <f t="shared" si="1835"/>
        <v>1132948.428108</v>
      </c>
      <c r="AQ214" s="39">
        <v>3</v>
      </c>
      <c r="AR214" s="39">
        <f t="shared" si="1836"/>
        <v>143068.17020999998</v>
      </c>
      <c r="AS214" s="39">
        <v>11</v>
      </c>
      <c r="AT214" s="39">
        <f t="shared" si="1837"/>
        <v>593449.17662799987</v>
      </c>
      <c r="AU214" s="39">
        <v>0</v>
      </c>
      <c r="AV214" s="39">
        <f t="shared" si="1838"/>
        <v>0</v>
      </c>
      <c r="AW214" s="39"/>
      <c r="AX214" s="39">
        <f t="shared" si="1839"/>
        <v>0</v>
      </c>
      <c r="AY214" s="39"/>
      <c r="AZ214" s="39">
        <f t="shared" si="1840"/>
        <v>0</v>
      </c>
      <c r="BA214" s="39">
        <v>8</v>
      </c>
      <c r="BB214" s="39">
        <f t="shared" si="1841"/>
        <v>419815.20783999993</v>
      </c>
      <c r="BC214" s="39">
        <v>0</v>
      </c>
      <c r="BD214" s="39">
        <f t="shared" si="1842"/>
        <v>0</v>
      </c>
      <c r="BE214" s="39">
        <v>0</v>
      </c>
      <c r="BF214" s="39">
        <f t="shared" si="1843"/>
        <v>0</v>
      </c>
      <c r="BG214" s="39">
        <v>0</v>
      </c>
      <c r="BH214" s="39">
        <f t="shared" si="1844"/>
        <v>0</v>
      </c>
      <c r="BI214" s="39">
        <v>0</v>
      </c>
      <c r="BJ214" s="39">
        <f t="shared" si="1845"/>
        <v>0</v>
      </c>
      <c r="BK214" s="39">
        <v>10</v>
      </c>
      <c r="BL214" s="39">
        <f t="shared" si="1846"/>
        <v>469899.04307500005</v>
      </c>
      <c r="BM214" s="39">
        <v>4</v>
      </c>
      <c r="BN214" s="39">
        <f t="shared" si="1847"/>
        <v>179833.08382666664</v>
      </c>
      <c r="BO214" s="49">
        <v>273</v>
      </c>
      <c r="BP214" s="39">
        <f t="shared" si="1848"/>
        <v>13102348.251720002</v>
      </c>
      <c r="BQ214" s="39">
        <v>32</v>
      </c>
      <c r="BR214" s="39">
        <f t="shared" si="1849"/>
        <v>1907100.2406399995</v>
      </c>
      <c r="BS214" s="39">
        <v>9</v>
      </c>
      <c r="BT214" s="39">
        <f t="shared" si="1850"/>
        <v>359954.62229999993</v>
      </c>
      <c r="BU214" s="39">
        <v>5</v>
      </c>
      <c r="BV214" s="39">
        <f t="shared" si="1851"/>
        <v>165693.39756666665</v>
      </c>
      <c r="BW214" s="39"/>
      <c r="BX214" s="39">
        <f t="shared" si="1852"/>
        <v>0</v>
      </c>
      <c r="BY214" s="39"/>
      <c r="BZ214" s="39">
        <f t="shared" si="1853"/>
        <v>0</v>
      </c>
      <c r="CA214" s="39">
        <v>0</v>
      </c>
      <c r="CB214" s="39">
        <f t="shared" si="1854"/>
        <v>0</v>
      </c>
      <c r="CC214" s="39">
        <v>3</v>
      </c>
      <c r="CD214" s="39">
        <f t="shared" si="1855"/>
        <v>143981.84891999999</v>
      </c>
      <c r="CE214" s="39">
        <v>0</v>
      </c>
      <c r="CF214" s="39">
        <f t="shared" si="1856"/>
        <v>0</v>
      </c>
      <c r="CG214" s="39">
        <v>6</v>
      </c>
      <c r="CH214" s="39">
        <f t="shared" si="1857"/>
        <v>198832.07707999996</v>
      </c>
      <c r="CI214" s="39">
        <v>4</v>
      </c>
      <c r="CJ214" s="39">
        <f t="shared" si="1858"/>
        <v>132554.71805333329</v>
      </c>
      <c r="CK214" s="39">
        <v>24</v>
      </c>
      <c r="CL214" s="39">
        <f t="shared" si="1859"/>
        <v>1049538.0195999998</v>
      </c>
      <c r="CM214" s="39">
        <v>20</v>
      </c>
      <c r="CN214" s="39">
        <f t="shared" si="1860"/>
        <v>1069638.9512200002</v>
      </c>
      <c r="CO214" s="39">
        <v>19</v>
      </c>
      <c r="CP214" s="39">
        <f t="shared" si="1861"/>
        <v>1168189.6994669999</v>
      </c>
      <c r="CQ214" s="44">
        <v>3</v>
      </c>
      <c r="CR214" s="39">
        <f t="shared" si="1862"/>
        <v>148992.20629999996</v>
      </c>
      <c r="CS214" s="39">
        <v>9</v>
      </c>
      <c r="CT214" s="39">
        <f t="shared" si="1863"/>
        <v>540837.85467600008</v>
      </c>
      <c r="CU214" s="39">
        <v>5</v>
      </c>
      <c r="CV214" s="39">
        <f t="shared" si="1864"/>
        <v>261177.29029000003</v>
      </c>
      <c r="CW214" s="39">
        <v>3</v>
      </c>
      <c r="CX214" s="39">
        <f t="shared" si="1865"/>
        <v>180613.55459699995</v>
      </c>
      <c r="CY214" s="39">
        <v>1</v>
      </c>
      <c r="CZ214" s="39">
        <f t="shared" si="1866"/>
        <v>60093.094963999989</v>
      </c>
      <c r="DA214" s="39">
        <v>17</v>
      </c>
      <c r="DB214" s="39">
        <f t="shared" si="1867"/>
        <v>1023476.8093829999</v>
      </c>
      <c r="DC214" s="39">
        <v>11</v>
      </c>
      <c r="DD214" s="39">
        <f t="shared" si="1868"/>
        <v>546304.75643333315</v>
      </c>
      <c r="DE214" s="39">
        <v>6</v>
      </c>
      <c r="DF214" s="39">
        <f t="shared" si="1869"/>
        <v>306861.22579</v>
      </c>
      <c r="DG214" s="39">
        <v>3</v>
      </c>
      <c r="DH214" s="39">
        <f t="shared" si="1870"/>
        <v>199894.26554999998</v>
      </c>
      <c r="DI214" s="39">
        <v>20</v>
      </c>
      <c r="DJ214" s="39">
        <f t="shared" si="1871"/>
        <v>1292516.0723999999</v>
      </c>
      <c r="DK214" s="39">
        <v>11</v>
      </c>
      <c r="DL214" s="39">
        <f t="shared" si="1872"/>
        <v>972898.08213124995</v>
      </c>
      <c r="DM214" s="39">
        <v>8</v>
      </c>
      <c r="DN214" s="39">
        <f t="shared" si="1759"/>
        <v>764806.1363766666</v>
      </c>
      <c r="DO214" s="39"/>
      <c r="DP214" s="39">
        <f t="shared" si="1815"/>
        <v>0</v>
      </c>
      <c r="DQ214" s="39">
        <f t="shared" si="1873"/>
        <v>1183</v>
      </c>
      <c r="DR214" s="39">
        <f t="shared" si="1873"/>
        <v>58085164.064462572</v>
      </c>
    </row>
    <row r="215" spans="1:122" ht="15.75" customHeight="1" x14ac:dyDescent="0.25">
      <c r="A215" s="46"/>
      <c r="B215" s="47">
        <v>180</v>
      </c>
      <c r="C215" s="33" t="s">
        <v>346</v>
      </c>
      <c r="D215" s="34">
        <f t="shared" si="1818"/>
        <v>19063</v>
      </c>
      <c r="E215" s="35">
        <v>18530</v>
      </c>
      <c r="F215" s="35">
        <v>18715</v>
      </c>
      <c r="G215" s="48">
        <v>0.87</v>
      </c>
      <c r="H215" s="37">
        <v>1</v>
      </c>
      <c r="I215" s="38">
        <v>1</v>
      </c>
      <c r="J215" s="38"/>
      <c r="K215" s="34">
        <v>1.4</v>
      </c>
      <c r="L215" s="34">
        <v>1.68</v>
      </c>
      <c r="M215" s="34">
        <v>2.23</v>
      </c>
      <c r="N215" s="34">
        <v>2.57</v>
      </c>
      <c r="O215" s="39">
        <v>36</v>
      </c>
      <c r="P215" s="39">
        <f t="shared" si="1822"/>
        <v>875350.96109999996</v>
      </c>
      <c r="Q215" s="39">
        <v>0</v>
      </c>
      <c r="R215" s="39">
        <f t="shared" si="1823"/>
        <v>0</v>
      </c>
      <c r="S215" s="39">
        <v>0</v>
      </c>
      <c r="T215" s="39">
        <f t="shared" si="1824"/>
        <v>0</v>
      </c>
      <c r="U215" s="39"/>
      <c r="V215" s="39">
        <f t="shared" si="1825"/>
        <v>0</v>
      </c>
      <c r="W215" s="39">
        <v>0</v>
      </c>
      <c r="X215" s="39">
        <f t="shared" si="1826"/>
        <v>0</v>
      </c>
      <c r="Y215" s="39">
        <v>0</v>
      </c>
      <c r="Z215" s="39">
        <f t="shared" si="1827"/>
        <v>0</v>
      </c>
      <c r="AA215" s="39">
        <v>1</v>
      </c>
      <c r="AB215" s="39">
        <f t="shared" si="1828"/>
        <v>28281.873724999998</v>
      </c>
      <c r="AC215" s="39">
        <v>0</v>
      </c>
      <c r="AD215" s="39">
        <f t="shared" si="1829"/>
        <v>0</v>
      </c>
      <c r="AE215" s="39">
        <v>0</v>
      </c>
      <c r="AF215" s="39">
        <f t="shared" si="1830"/>
        <v>0</v>
      </c>
      <c r="AG215" s="39">
        <v>0</v>
      </c>
      <c r="AH215" s="39">
        <f t="shared" si="1831"/>
        <v>0</v>
      </c>
      <c r="AI215" s="39"/>
      <c r="AJ215" s="39">
        <f t="shared" si="1832"/>
        <v>0</v>
      </c>
      <c r="AK215" s="39"/>
      <c r="AL215" s="39">
        <f t="shared" si="1833"/>
        <v>0</v>
      </c>
      <c r="AM215" s="42">
        <v>0</v>
      </c>
      <c r="AN215" s="39">
        <f t="shared" si="1834"/>
        <v>0</v>
      </c>
      <c r="AO215" s="43">
        <v>0</v>
      </c>
      <c r="AP215" s="39">
        <f t="shared" si="1835"/>
        <v>0</v>
      </c>
      <c r="AQ215" s="39"/>
      <c r="AR215" s="39">
        <f t="shared" si="1836"/>
        <v>0</v>
      </c>
      <c r="AS215" s="39">
        <v>9</v>
      </c>
      <c r="AT215" s="39">
        <f t="shared" si="1837"/>
        <v>252950.84665200004</v>
      </c>
      <c r="AU215" s="39">
        <v>0</v>
      </c>
      <c r="AV215" s="39">
        <f t="shared" si="1838"/>
        <v>0</v>
      </c>
      <c r="AW215" s="39"/>
      <c r="AX215" s="39">
        <f t="shared" si="1839"/>
        <v>0</v>
      </c>
      <c r="AY215" s="39"/>
      <c r="AZ215" s="39">
        <f t="shared" si="1840"/>
        <v>0</v>
      </c>
      <c r="BA215" s="39"/>
      <c r="BB215" s="39">
        <f t="shared" si="1841"/>
        <v>0</v>
      </c>
      <c r="BC215" s="39">
        <v>0</v>
      </c>
      <c r="BD215" s="39">
        <f t="shared" si="1842"/>
        <v>0</v>
      </c>
      <c r="BE215" s="39">
        <v>0</v>
      </c>
      <c r="BF215" s="39">
        <f t="shared" si="1843"/>
        <v>0</v>
      </c>
      <c r="BG215" s="39">
        <v>0</v>
      </c>
      <c r="BH215" s="39">
        <f t="shared" si="1844"/>
        <v>0</v>
      </c>
      <c r="BI215" s="39">
        <v>0</v>
      </c>
      <c r="BJ215" s="39">
        <f t="shared" si="1845"/>
        <v>0</v>
      </c>
      <c r="BK215" s="39">
        <v>8</v>
      </c>
      <c r="BL215" s="39">
        <f t="shared" si="1846"/>
        <v>195838.16405999998</v>
      </c>
      <c r="BM215" s="39">
        <v>4</v>
      </c>
      <c r="BN215" s="39">
        <f t="shared" si="1847"/>
        <v>93685.498759999988</v>
      </c>
      <c r="BO215" s="49">
        <v>7</v>
      </c>
      <c r="BP215" s="39">
        <f t="shared" si="1848"/>
        <v>175019.85227999999</v>
      </c>
      <c r="BQ215" s="39">
        <v>0</v>
      </c>
      <c r="BR215" s="39">
        <f t="shared" si="1849"/>
        <v>0</v>
      </c>
      <c r="BS215" s="39">
        <v>0</v>
      </c>
      <c r="BT215" s="39">
        <f t="shared" si="1850"/>
        <v>0</v>
      </c>
      <c r="BU215" s="39">
        <v>0</v>
      </c>
      <c r="BV215" s="39">
        <f t="shared" si="1851"/>
        <v>0</v>
      </c>
      <c r="BW215" s="39">
        <v>0</v>
      </c>
      <c r="BX215" s="39">
        <f t="shared" si="1852"/>
        <v>0</v>
      </c>
      <c r="BY215" s="39"/>
      <c r="BZ215" s="39">
        <f t="shared" si="1853"/>
        <v>0</v>
      </c>
      <c r="CA215" s="39">
        <v>0</v>
      </c>
      <c r="CB215" s="39">
        <f t="shared" si="1854"/>
        <v>0</v>
      </c>
      <c r="CC215" s="39"/>
      <c r="CD215" s="39">
        <f t="shared" si="1855"/>
        <v>0</v>
      </c>
      <c r="CE215" s="39">
        <v>0</v>
      </c>
      <c r="CF215" s="39">
        <f t="shared" si="1856"/>
        <v>0</v>
      </c>
      <c r="CG215" s="39"/>
      <c r="CH215" s="39">
        <f t="shared" si="1857"/>
        <v>0</v>
      </c>
      <c r="CI215" s="39"/>
      <c r="CJ215" s="39">
        <f t="shared" si="1858"/>
        <v>0</v>
      </c>
      <c r="CK215" s="39"/>
      <c r="CL215" s="39">
        <f t="shared" si="1859"/>
        <v>0</v>
      </c>
      <c r="CM215" s="39">
        <v>9</v>
      </c>
      <c r="CN215" s="39">
        <f t="shared" si="1860"/>
        <v>250756.67628900002</v>
      </c>
      <c r="CO215" s="39">
        <v>3</v>
      </c>
      <c r="CP215" s="39">
        <f t="shared" si="1861"/>
        <v>96091.242219000007</v>
      </c>
      <c r="CQ215" s="44"/>
      <c r="CR215" s="39">
        <f t="shared" si="1862"/>
        <v>0</v>
      </c>
      <c r="CS215" s="39">
        <v>2</v>
      </c>
      <c r="CT215" s="39">
        <f t="shared" si="1863"/>
        <v>62611.967207999987</v>
      </c>
      <c r="CU215" s="39">
        <v>1</v>
      </c>
      <c r="CV215" s="39">
        <f t="shared" si="1864"/>
        <v>27212.484138</v>
      </c>
      <c r="CW215" s="39">
        <v>6</v>
      </c>
      <c r="CX215" s="39">
        <f t="shared" si="1865"/>
        <v>188184.18263400003</v>
      </c>
      <c r="CY215" s="39"/>
      <c r="CZ215" s="39">
        <f t="shared" si="1866"/>
        <v>0</v>
      </c>
      <c r="DA215" s="39">
        <v>5</v>
      </c>
      <c r="DB215" s="39">
        <f t="shared" si="1867"/>
        <v>156820.152195</v>
      </c>
      <c r="DC215" s="39"/>
      <c r="DD215" s="39">
        <f t="shared" si="1868"/>
        <v>0</v>
      </c>
      <c r="DE215" s="39"/>
      <c r="DF215" s="39">
        <f t="shared" si="1869"/>
        <v>0</v>
      </c>
      <c r="DG215" s="39"/>
      <c r="DH215" s="39">
        <f t="shared" si="1870"/>
        <v>0</v>
      </c>
      <c r="DI215" s="39"/>
      <c r="DJ215" s="39">
        <f t="shared" si="1871"/>
        <v>0</v>
      </c>
      <c r="DK215" s="39">
        <v>2</v>
      </c>
      <c r="DL215" s="39">
        <f t="shared" si="1872"/>
        <v>92152.567387499992</v>
      </c>
      <c r="DM215" s="39"/>
      <c r="DN215" s="39">
        <f t="shared" si="1759"/>
        <v>0</v>
      </c>
      <c r="DO215" s="39"/>
      <c r="DP215" s="39">
        <f t="shared" si="1815"/>
        <v>0</v>
      </c>
      <c r="DQ215" s="39">
        <f t="shared" si="1873"/>
        <v>93</v>
      </c>
      <c r="DR215" s="39">
        <f t="shared" si="1873"/>
        <v>2494956.4686474996</v>
      </c>
    </row>
    <row r="216" spans="1:122" ht="15.75" customHeight="1" x14ac:dyDescent="0.25">
      <c r="A216" s="46"/>
      <c r="B216" s="47">
        <v>181</v>
      </c>
      <c r="C216" s="33" t="s">
        <v>347</v>
      </c>
      <c r="D216" s="34">
        <f t="shared" si="1818"/>
        <v>19063</v>
      </c>
      <c r="E216" s="35">
        <v>18530</v>
      </c>
      <c r="F216" s="35">
        <v>18715</v>
      </c>
      <c r="G216" s="48">
        <v>1.57</v>
      </c>
      <c r="H216" s="37">
        <v>1</v>
      </c>
      <c r="I216" s="38">
        <v>1</v>
      </c>
      <c r="J216" s="38"/>
      <c r="K216" s="34">
        <v>1.4</v>
      </c>
      <c r="L216" s="34">
        <v>1.68</v>
      </c>
      <c r="M216" s="34">
        <v>2.23</v>
      </c>
      <c r="N216" s="34">
        <v>2.57</v>
      </c>
      <c r="O216" s="39">
        <v>6</v>
      </c>
      <c r="P216" s="39">
        <f t="shared" si="1822"/>
        <v>263276.05535000004</v>
      </c>
      <c r="Q216" s="39">
        <v>0</v>
      </c>
      <c r="R216" s="39">
        <f t="shared" si="1823"/>
        <v>0</v>
      </c>
      <c r="S216" s="39"/>
      <c r="T216" s="39">
        <f t="shared" si="1824"/>
        <v>0</v>
      </c>
      <c r="U216" s="39"/>
      <c r="V216" s="39">
        <f t="shared" si="1825"/>
        <v>0</v>
      </c>
      <c r="W216" s="39"/>
      <c r="X216" s="39">
        <f t="shared" si="1826"/>
        <v>0</v>
      </c>
      <c r="Y216" s="39">
        <v>0</v>
      </c>
      <c r="Z216" s="39">
        <f t="shared" si="1827"/>
        <v>0</v>
      </c>
      <c r="AA216" s="39">
        <v>4</v>
      </c>
      <c r="AB216" s="39">
        <f t="shared" si="1828"/>
        <v>204149.61723333335</v>
      </c>
      <c r="AC216" s="39"/>
      <c r="AD216" s="39">
        <f t="shared" si="1829"/>
        <v>0</v>
      </c>
      <c r="AE216" s="39">
        <v>0</v>
      </c>
      <c r="AF216" s="39">
        <f t="shared" si="1830"/>
        <v>0</v>
      </c>
      <c r="AG216" s="39">
        <v>0</v>
      </c>
      <c r="AH216" s="39">
        <f t="shared" si="1831"/>
        <v>0</v>
      </c>
      <c r="AI216" s="39"/>
      <c r="AJ216" s="39">
        <f t="shared" si="1832"/>
        <v>0</v>
      </c>
      <c r="AK216" s="39"/>
      <c r="AL216" s="39">
        <f t="shared" si="1833"/>
        <v>0</v>
      </c>
      <c r="AM216" s="42">
        <v>0</v>
      </c>
      <c r="AN216" s="39">
        <f t="shared" si="1834"/>
        <v>0</v>
      </c>
      <c r="AO216" s="43">
        <v>0</v>
      </c>
      <c r="AP216" s="39">
        <f t="shared" si="1835"/>
        <v>0</v>
      </c>
      <c r="AQ216" s="39"/>
      <c r="AR216" s="39">
        <f t="shared" si="1836"/>
        <v>0</v>
      </c>
      <c r="AS216" s="39"/>
      <c r="AT216" s="39">
        <f t="shared" si="1837"/>
        <v>0</v>
      </c>
      <c r="AU216" s="39"/>
      <c r="AV216" s="39">
        <f t="shared" si="1838"/>
        <v>0</v>
      </c>
      <c r="AW216" s="39"/>
      <c r="AX216" s="39">
        <f t="shared" si="1839"/>
        <v>0</v>
      </c>
      <c r="AY216" s="39"/>
      <c r="AZ216" s="39">
        <f t="shared" si="1840"/>
        <v>0</v>
      </c>
      <c r="BA216" s="39"/>
      <c r="BB216" s="39">
        <f t="shared" si="1841"/>
        <v>0</v>
      </c>
      <c r="BC216" s="39"/>
      <c r="BD216" s="39">
        <f t="shared" si="1842"/>
        <v>0</v>
      </c>
      <c r="BE216" s="39"/>
      <c r="BF216" s="39">
        <f t="shared" si="1843"/>
        <v>0</v>
      </c>
      <c r="BG216" s="39"/>
      <c r="BH216" s="39">
        <f t="shared" si="1844"/>
        <v>0</v>
      </c>
      <c r="BI216" s="39"/>
      <c r="BJ216" s="39">
        <f t="shared" si="1845"/>
        <v>0</v>
      </c>
      <c r="BK216" s="39">
        <v>0</v>
      </c>
      <c r="BL216" s="39">
        <f t="shared" si="1846"/>
        <v>0</v>
      </c>
      <c r="BM216" s="39"/>
      <c r="BN216" s="39">
        <f t="shared" si="1847"/>
        <v>0</v>
      </c>
      <c r="BO216" s="49"/>
      <c r="BP216" s="39">
        <f t="shared" si="1848"/>
        <v>0</v>
      </c>
      <c r="BQ216" s="39"/>
      <c r="BR216" s="39">
        <f t="shared" si="1849"/>
        <v>0</v>
      </c>
      <c r="BS216" s="39"/>
      <c r="BT216" s="39">
        <f t="shared" si="1850"/>
        <v>0</v>
      </c>
      <c r="BU216" s="39"/>
      <c r="BV216" s="39">
        <f t="shared" si="1851"/>
        <v>0</v>
      </c>
      <c r="BW216" s="39"/>
      <c r="BX216" s="39">
        <f t="shared" si="1852"/>
        <v>0</v>
      </c>
      <c r="BY216" s="39"/>
      <c r="BZ216" s="39">
        <f t="shared" si="1853"/>
        <v>0</v>
      </c>
      <c r="CA216" s="39"/>
      <c r="CB216" s="39">
        <f t="shared" si="1854"/>
        <v>0</v>
      </c>
      <c r="CC216" s="39"/>
      <c r="CD216" s="39">
        <f t="shared" si="1855"/>
        <v>0</v>
      </c>
      <c r="CE216" s="39"/>
      <c r="CF216" s="39">
        <f t="shared" si="1856"/>
        <v>0</v>
      </c>
      <c r="CG216" s="39"/>
      <c r="CH216" s="39">
        <f t="shared" si="1857"/>
        <v>0</v>
      </c>
      <c r="CI216" s="39"/>
      <c r="CJ216" s="39">
        <f t="shared" si="1858"/>
        <v>0</v>
      </c>
      <c r="CK216" s="39"/>
      <c r="CL216" s="39">
        <f t="shared" si="1859"/>
        <v>0</v>
      </c>
      <c r="CM216" s="39"/>
      <c r="CN216" s="39">
        <f t="shared" si="1860"/>
        <v>0</v>
      </c>
      <c r="CO216" s="39"/>
      <c r="CP216" s="39">
        <f t="shared" si="1861"/>
        <v>0</v>
      </c>
      <c r="CQ216" s="44"/>
      <c r="CR216" s="39">
        <f t="shared" si="1862"/>
        <v>0</v>
      </c>
      <c r="CS216" s="39"/>
      <c r="CT216" s="39">
        <f t="shared" si="1863"/>
        <v>0</v>
      </c>
      <c r="CU216" s="39"/>
      <c r="CV216" s="39">
        <f t="shared" si="1864"/>
        <v>0</v>
      </c>
      <c r="CW216" s="39"/>
      <c r="CX216" s="39">
        <f t="shared" si="1865"/>
        <v>0</v>
      </c>
      <c r="CY216" s="39"/>
      <c r="CZ216" s="39">
        <f t="shared" si="1866"/>
        <v>0</v>
      </c>
      <c r="DA216" s="39"/>
      <c r="DB216" s="39">
        <f t="shared" si="1867"/>
        <v>0</v>
      </c>
      <c r="DC216" s="39"/>
      <c r="DD216" s="39">
        <f t="shared" si="1868"/>
        <v>0</v>
      </c>
      <c r="DE216" s="39"/>
      <c r="DF216" s="39">
        <f t="shared" si="1869"/>
        <v>0</v>
      </c>
      <c r="DG216" s="39"/>
      <c r="DH216" s="39">
        <f t="shared" si="1870"/>
        <v>0</v>
      </c>
      <c r="DI216" s="39"/>
      <c r="DJ216" s="39">
        <f t="shared" si="1871"/>
        <v>0</v>
      </c>
      <c r="DK216" s="39"/>
      <c r="DL216" s="39">
        <f t="shared" si="1872"/>
        <v>0</v>
      </c>
      <c r="DM216" s="39"/>
      <c r="DN216" s="39">
        <f t="shared" si="1759"/>
        <v>0</v>
      </c>
      <c r="DO216" s="39"/>
      <c r="DP216" s="39">
        <f t="shared" si="1815"/>
        <v>0</v>
      </c>
      <c r="DQ216" s="39">
        <f t="shared" si="1873"/>
        <v>10</v>
      </c>
      <c r="DR216" s="39">
        <f t="shared" si="1873"/>
        <v>467425.67258333339</v>
      </c>
    </row>
    <row r="217" spans="1:122" ht="15.75" customHeight="1" x14ac:dyDescent="0.25">
      <c r="A217" s="86">
        <v>25</v>
      </c>
      <c r="B217" s="100"/>
      <c r="C217" s="88" t="s">
        <v>348</v>
      </c>
      <c r="D217" s="95">
        <f t="shared" si="1818"/>
        <v>19063</v>
      </c>
      <c r="E217" s="96">
        <v>18530</v>
      </c>
      <c r="F217" s="96">
        <v>18715</v>
      </c>
      <c r="G217" s="101">
        <v>1.18</v>
      </c>
      <c r="H217" s="97">
        <v>1</v>
      </c>
      <c r="I217" s="98">
        <v>1</v>
      </c>
      <c r="J217" s="98"/>
      <c r="K217" s="95">
        <v>1.4</v>
      </c>
      <c r="L217" s="95">
        <v>1.68</v>
      </c>
      <c r="M217" s="95">
        <v>2.23</v>
      </c>
      <c r="N217" s="95">
        <v>2.57</v>
      </c>
      <c r="O217" s="45">
        <f t="shared" ref="O217:BZ217" si="1874">SUM(O218:O229)</f>
        <v>832</v>
      </c>
      <c r="P217" s="45">
        <f t="shared" si="1874"/>
        <v>55593914.517866656</v>
      </c>
      <c r="Q217" s="45">
        <f t="shared" si="1874"/>
        <v>224</v>
      </c>
      <c r="R217" s="45">
        <f t="shared" si="1874"/>
        <v>17131285.358308334</v>
      </c>
      <c r="S217" s="94">
        <v>0</v>
      </c>
      <c r="T217" s="94">
        <f t="shared" ref="T217" si="1875">SUM(T218:T229)</f>
        <v>0</v>
      </c>
      <c r="U217" s="45">
        <f t="shared" si="1874"/>
        <v>0</v>
      </c>
      <c r="V217" s="45">
        <f t="shared" si="1874"/>
        <v>0</v>
      </c>
      <c r="W217" s="45">
        <f t="shared" si="1874"/>
        <v>0</v>
      </c>
      <c r="X217" s="45">
        <f t="shared" si="1874"/>
        <v>0</v>
      </c>
      <c r="Y217" s="45">
        <f t="shared" si="1874"/>
        <v>163</v>
      </c>
      <c r="Z217" s="45">
        <f t="shared" si="1874"/>
        <v>11011053.148783332</v>
      </c>
      <c r="AA217" s="94">
        <f t="shared" si="1874"/>
        <v>1342</v>
      </c>
      <c r="AB217" s="94">
        <f t="shared" si="1874"/>
        <v>39243998.45905</v>
      </c>
      <c r="AC217" s="94">
        <f t="shared" si="1874"/>
        <v>0</v>
      </c>
      <c r="AD217" s="94">
        <f t="shared" si="1874"/>
        <v>0</v>
      </c>
      <c r="AE217" s="94">
        <f t="shared" si="1874"/>
        <v>0</v>
      </c>
      <c r="AF217" s="94">
        <f t="shared" si="1874"/>
        <v>0</v>
      </c>
      <c r="AG217" s="45">
        <f t="shared" si="1874"/>
        <v>1</v>
      </c>
      <c r="AH217" s="45">
        <f t="shared" si="1874"/>
        <v>120458.57734166663</v>
      </c>
      <c r="AI217" s="45">
        <f t="shared" si="1874"/>
        <v>29</v>
      </c>
      <c r="AJ217" s="45">
        <f t="shared" si="1874"/>
        <v>667508.67837500002</v>
      </c>
      <c r="AK217" s="45">
        <f t="shared" si="1874"/>
        <v>0</v>
      </c>
      <c r="AL217" s="45">
        <f t="shared" si="1874"/>
        <v>0</v>
      </c>
      <c r="AM217" s="45">
        <f t="shared" si="1874"/>
        <v>2</v>
      </c>
      <c r="AN217" s="45">
        <f t="shared" si="1874"/>
        <v>204371.46339166665</v>
      </c>
      <c r="AO217" s="94">
        <f t="shared" si="1874"/>
        <v>145</v>
      </c>
      <c r="AP217" s="94">
        <f t="shared" si="1874"/>
        <v>5201160.4484000001</v>
      </c>
      <c r="AQ217" s="94">
        <f t="shared" si="1874"/>
        <v>0</v>
      </c>
      <c r="AR217" s="94">
        <f t="shared" si="1874"/>
        <v>0</v>
      </c>
      <c r="AS217" s="94">
        <f t="shared" si="1874"/>
        <v>450</v>
      </c>
      <c r="AT217" s="94">
        <f t="shared" si="1874"/>
        <v>33721858.459828004</v>
      </c>
      <c r="AU217" s="94">
        <f t="shared" si="1874"/>
        <v>0</v>
      </c>
      <c r="AV217" s="94">
        <f t="shared" si="1874"/>
        <v>0</v>
      </c>
      <c r="AW217" s="94">
        <f t="shared" si="1874"/>
        <v>0</v>
      </c>
      <c r="AX217" s="94">
        <f t="shared" si="1874"/>
        <v>0</v>
      </c>
      <c r="AY217" s="94">
        <f t="shared" si="1874"/>
        <v>0</v>
      </c>
      <c r="AZ217" s="94">
        <f t="shared" si="1874"/>
        <v>0</v>
      </c>
      <c r="BA217" s="94">
        <f t="shared" si="1874"/>
        <v>35</v>
      </c>
      <c r="BB217" s="94">
        <f t="shared" si="1874"/>
        <v>1349316.2443599999</v>
      </c>
      <c r="BC217" s="94">
        <f t="shared" si="1874"/>
        <v>0</v>
      </c>
      <c r="BD217" s="94">
        <f t="shared" si="1874"/>
        <v>0</v>
      </c>
      <c r="BE217" s="94">
        <f t="shared" si="1874"/>
        <v>0</v>
      </c>
      <c r="BF217" s="94">
        <f t="shared" si="1874"/>
        <v>0</v>
      </c>
      <c r="BG217" s="94">
        <f t="shared" si="1874"/>
        <v>0</v>
      </c>
      <c r="BH217" s="94">
        <f t="shared" si="1874"/>
        <v>0</v>
      </c>
      <c r="BI217" s="94">
        <f t="shared" si="1874"/>
        <v>0</v>
      </c>
      <c r="BJ217" s="94">
        <f t="shared" si="1874"/>
        <v>0</v>
      </c>
      <c r="BK217" s="94">
        <f t="shared" si="1874"/>
        <v>90</v>
      </c>
      <c r="BL217" s="94">
        <f t="shared" si="1874"/>
        <v>2412804.9666874995</v>
      </c>
      <c r="BM217" s="94">
        <f t="shared" si="1874"/>
        <v>391</v>
      </c>
      <c r="BN217" s="94">
        <f t="shared" si="1874"/>
        <v>10928174.948203333</v>
      </c>
      <c r="BO217" s="94">
        <f t="shared" si="1874"/>
        <v>0</v>
      </c>
      <c r="BP217" s="94">
        <f t="shared" si="1874"/>
        <v>0</v>
      </c>
      <c r="BQ217" s="94">
        <f t="shared" si="1874"/>
        <v>0</v>
      </c>
      <c r="BR217" s="94">
        <f t="shared" si="1874"/>
        <v>0</v>
      </c>
      <c r="BS217" s="94">
        <f t="shared" si="1874"/>
        <v>0</v>
      </c>
      <c r="BT217" s="94">
        <f t="shared" si="1874"/>
        <v>0</v>
      </c>
      <c r="BU217" s="94">
        <f t="shared" si="1874"/>
        <v>20</v>
      </c>
      <c r="BV217" s="94">
        <f t="shared" si="1874"/>
        <v>396870.41333333339</v>
      </c>
      <c r="BW217" s="94">
        <f t="shared" si="1874"/>
        <v>0</v>
      </c>
      <c r="BX217" s="94">
        <f t="shared" si="1874"/>
        <v>0</v>
      </c>
      <c r="BY217" s="94">
        <f t="shared" si="1874"/>
        <v>0</v>
      </c>
      <c r="BZ217" s="94">
        <f t="shared" si="1874"/>
        <v>0</v>
      </c>
      <c r="CA217" s="94">
        <f t="shared" ref="CA217:DR217" si="1876">SUM(CA218:CA229)</f>
        <v>0</v>
      </c>
      <c r="CB217" s="94">
        <f t="shared" si="1876"/>
        <v>0</v>
      </c>
      <c r="CC217" s="94">
        <f t="shared" si="1876"/>
        <v>7</v>
      </c>
      <c r="CD217" s="94">
        <f t="shared" si="1876"/>
        <v>188239.7426</v>
      </c>
      <c r="CE217" s="94">
        <f t="shared" si="1876"/>
        <v>0</v>
      </c>
      <c r="CF217" s="94">
        <f t="shared" si="1876"/>
        <v>0</v>
      </c>
      <c r="CG217" s="94">
        <f t="shared" si="1876"/>
        <v>11</v>
      </c>
      <c r="CH217" s="94">
        <f t="shared" si="1876"/>
        <v>213317.84716666664</v>
      </c>
      <c r="CI217" s="94">
        <f t="shared" si="1876"/>
        <v>60</v>
      </c>
      <c r="CJ217" s="94">
        <f t="shared" si="1876"/>
        <v>1165806.8391666666</v>
      </c>
      <c r="CK217" s="94">
        <f t="shared" si="1876"/>
        <v>99</v>
      </c>
      <c r="CL217" s="94">
        <f t="shared" si="1876"/>
        <v>2460182.0594166666</v>
      </c>
      <c r="CM217" s="94">
        <f t="shared" si="1876"/>
        <v>166</v>
      </c>
      <c r="CN217" s="94">
        <f t="shared" si="1876"/>
        <v>5346273.2490020003</v>
      </c>
      <c r="CO217" s="94">
        <f t="shared" si="1876"/>
        <v>102</v>
      </c>
      <c r="CP217" s="94">
        <f t="shared" si="1876"/>
        <v>4088848.0309739998</v>
      </c>
      <c r="CQ217" s="99">
        <f t="shared" si="1876"/>
        <v>31</v>
      </c>
      <c r="CR217" s="94">
        <f t="shared" si="1876"/>
        <v>884734.15916666656</v>
      </c>
      <c r="CS217" s="94">
        <f t="shared" si="1876"/>
        <v>68</v>
      </c>
      <c r="CT217" s="94">
        <f t="shared" si="1876"/>
        <v>2317362.4644800001</v>
      </c>
      <c r="CU217" s="94">
        <f t="shared" si="1876"/>
        <v>45</v>
      </c>
      <c r="CV217" s="94">
        <f t="shared" si="1876"/>
        <v>1415361.9623500002</v>
      </c>
      <c r="CW217" s="94">
        <f t="shared" si="1876"/>
        <v>138</v>
      </c>
      <c r="CX217" s="94">
        <f t="shared" si="1876"/>
        <v>4646923.59033</v>
      </c>
      <c r="CY217" s="94">
        <f t="shared" si="1876"/>
        <v>52</v>
      </c>
      <c r="CZ217" s="94">
        <f t="shared" si="1876"/>
        <v>2021572.7765239999</v>
      </c>
      <c r="DA217" s="94">
        <f t="shared" si="1876"/>
        <v>184</v>
      </c>
      <c r="DB217" s="94">
        <f t="shared" si="1876"/>
        <v>6605192.7092340002</v>
      </c>
      <c r="DC217" s="94">
        <f t="shared" si="1876"/>
        <v>144</v>
      </c>
      <c r="DD217" s="94">
        <f t="shared" si="1876"/>
        <v>3949334.3306666659</v>
      </c>
      <c r="DE217" s="94">
        <f t="shared" si="1876"/>
        <v>45</v>
      </c>
      <c r="DF217" s="94">
        <f t="shared" si="1876"/>
        <v>1336775.699175</v>
      </c>
      <c r="DG217" s="94">
        <f t="shared" si="1876"/>
        <v>3</v>
      </c>
      <c r="DH217" s="94">
        <f t="shared" si="1876"/>
        <v>101742.59024999999</v>
      </c>
      <c r="DI217" s="94">
        <f t="shared" si="1876"/>
        <v>90</v>
      </c>
      <c r="DJ217" s="94">
        <f t="shared" si="1876"/>
        <v>3424780.6109999996</v>
      </c>
      <c r="DK217" s="94">
        <f t="shared" si="1876"/>
        <v>23</v>
      </c>
      <c r="DL217" s="94">
        <f t="shared" si="1876"/>
        <v>1137077.9435687501</v>
      </c>
      <c r="DM217" s="94">
        <f t="shared" si="1876"/>
        <v>77</v>
      </c>
      <c r="DN217" s="94">
        <f t="shared" si="1876"/>
        <v>4296309.9202895826</v>
      </c>
      <c r="DO217" s="94">
        <f t="shared" si="1876"/>
        <v>0</v>
      </c>
      <c r="DP217" s="94">
        <f t="shared" si="1876"/>
        <v>0</v>
      </c>
      <c r="DQ217" s="94">
        <f t="shared" si="1876"/>
        <v>5069</v>
      </c>
      <c r="DR217" s="94">
        <f t="shared" si="1876"/>
        <v>223582612.20928949</v>
      </c>
    </row>
    <row r="218" spans="1:122" ht="30" customHeight="1" x14ac:dyDescent="0.25">
      <c r="A218" s="46"/>
      <c r="B218" s="47">
        <v>182</v>
      </c>
      <c r="C218" s="33" t="s">
        <v>349</v>
      </c>
      <c r="D218" s="34">
        <f t="shared" si="1818"/>
        <v>19063</v>
      </c>
      <c r="E218" s="35">
        <v>18530</v>
      </c>
      <c r="F218" s="35">
        <v>18715</v>
      </c>
      <c r="G218" s="48">
        <v>0.85</v>
      </c>
      <c r="H218" s="37">
        <v>1</v>
      </c>
      <c r="I218" s="38">
        <v>1</v>
      </c>
      <c r="J218" s="38"/>
      <c r="K218" s="34">
        <v>1.4</v>
      </c>
      <c r="L218" s="34">
        <v>1.68</v>
      </c>
      <c r="M218" s="34">
        <v>2.23</v>
      </c>
      <c r="N218" s="34">
        <v>2.57</v>
      </c>
      <c r="O218" s="39">
        <v>40</v>
      </c>
      <c r="P218" s="39">
        <f t="shared" ref="P218:P220" si="1877">(O218/12*5*$D218*$G218*$H218*$K218*P$9)+(O218/12*4*$E218*$G218*$I218*$K218*P$10)+(O218/12*3*$F218*$G218*$I218*$K218*P$10)</f>
        <v>950253.2783333332</v>
      </c>
      <c r="Q218" s="39">
        <v>21</v>
      </c>
      <c r="R218" s="39">
        <f t="shared" ref="R218:R220" si="1878">(Q218/12*5*$D218*$G218*$H218*$K218*R$9)+(Q218/12*4*$E218*$G218*$I218*$K218*R$10)+(Q218/12*3*$F218*$G218*$I218*$K218*R$10)</f>
        <v>498882.97112499998</v>
      </c>
      <c r="S218" s="39">
        <v>0</v>
      </c>
      <c r="T218" s="39">
        <f t="shared" ref="T218:T220" si="1879">(S218/12*5*$D218*$G218*$H218*$K218*T$9)+(S218/12*4*$E218*$G218*$I218*$K218*T$10)+(S218/12*3*$F218*$G218*$I218*$K218*T$10)</f>
        <v>0</v>
      </c>
      <c r="U218" s="39"/>
      <c r="V218" s="39">
        <f t="shared" ref="V218:V220" si="1880">(U218/12*5*$D218*$G218*$H218*$K218*V$9)+(U218/12*4*$E218*$G218*$I218*$K218*V$10)+(U218/12*3*$F218*$G218*$I218*$K218*V$10)</f>
        <v>0</v>
      </c>
      <c r="W218" s="39">
        <v>0</v>
      </c>
      <c r="X218" s="39">
        <f t="shared" ref="X218:X220" si="1881">(W218/12*5*$D218*$G218*$H218*$K218*X$9)+(W218/12*4*$E218*$G218*$I218*$K218*X$10)+(W218/12*3*$F218*$G218*$I218*$K218*X$10)</f>
        <v>0</v>
      </c>
      <c r="Y218" s="39">
        <v>13</v>
      </c>
      <c r="Z218" s="39">
        <f t="shared" ref="Z218:Z220" si="1882">(Y218/12*5*$D218*$G218*$H218*$K218*Z$9)+(Y218/12*4*$E218*$G218*$I218*$K218*Z$10)+(Y218/12*3*$F218*$G218*$I218*$K218*Z$10)</f>
        <v>308832.31545833329</v>
      </c>
      <c r="AA218" s="39"/>
      <c r="AB218" s="39">
        <f t="shared" ref="AB218:AB220" si="1883">(AA218/12*5*$D218*$G218*$H218*$K218*AB$9)+(AA218/12*4*$E218*$G218*$I218*$K218*AB$10)+(AA218/12*3*$F218*$G218*$I218*$K218*AB$10)</f>
        <v>0</v>
      </c>
      <c r="AC218" s="39">
        <v>0</v>
      </c>
      <c r="AD218" s="39">
        <f t="shared" ref="AD218:AD220" si="1884">(AC218/12*5*$D218*$G218*$H218*$K218*AD$9)+(AC218/12*4*$E218*$G218*$I218*$K218*AD$10)+(AC218/12*3*$F218*$G218*$I218*$K218*AD$10)</f>
        <v>0</v>
      </c>
      <c r="AE218" s="39">
        <v>0</v>
      </c>
      <c r="AF218" s="39">
        <f t="shared" ref="AF218:AF220" si="1885">(AE218/12*5*$D218*$G218*$H218*$K218*AF$9)+(AE218/12*4*$E218*$G218*$I218*$K218*AF$10)+(AE218/12*3*$F218*$G218*$I218*$K218*AF$10)</f>
        <v>0</v>
      </c>
      <c r="AG218" s="39">
        <v>0</v>
      </c>
      <c r="AH218" s="39">
        <f t="shared" ref="AH218:AH220" si="1886">(AG218/12*5*$D218*$G218*$H218*$K218*AH$9)+(AG218/12*4*$E218*$G218*$I218*$K218*AH$10)+(AG218/12*3*$F218*$G218*$I218*$K218*AH$10)</f>
        <v>0</v>
      </c>
      <c r="AI218" s="39">
        <v>12</v>
      </c>
      <c r="AJ218" s="39">
        <f t="shared" ref="AJ218:AJ220" si="1887">(AI218/12*5*$D218*$G218*$H218*$K218*AJ$9)+(AI218/12*4*$E218*$G218*$I218*$K218*AJ$10)+(AI218/12*3*$F218*$G218*$I218*$K218*AJ$10)</f>
        <v>242730.42850000001</v>
      </c>
      <c r="AK218" s="39"/>
      <c r="AL218" s="39">
        <f t="shared" ref="AL218:AL220" si="1888">(AK218/12*5*$D218*$G218*$H218*$K218*AL$9)+(AK218/12*4*$E218*$G218*$I218*$K218*AL$10)+(AK218/12*3*$F218*$G218*$I218*$K218*AL$10)</f>
        <v>0</v>
      </c>
      <c r="AM218" s="42">
        <v>0</v>
      </c>
      <c r="AN218" s="39">
        <f t="shared" ref="AN218:AN220" si="1889">(AM218/12*5*$D218*$G218*$H218*$K218*AN$9)+(AM218/12*4*$E218*$G218*$I218*$K218*AN$10)+(AM218/12*3*$F218*$G218*$I218*$K218*AN$10)</f>
        <v>0</v>
      </c>
      <c r="AO218" s="43">
        <v>56</v>
      </c>
      <c r="AP218" s="39">
        <f t="shared" ref="AP218:AP220" si="1890">(AO218/12*5*$D218*$G218*$H218*$L218*AP$9)+(AO218/12*4*$E218*$G218*$I218*$L218*AP$10)+(AO218/12*3*$F218*$G218*$I218*$L218*AP$10)</f>
        <v>1537734.3934400002</v>
      </c>
      <c r="AQ218" s="39">
        <v>0</v>
      </c>
      <c r="AR218" s="39">
        <f t="shared" ref="AR218:AR220" si="1891">(AQ218/12*5*$D218*$G218*$H218*$L218*AR$9)+(AQ218/12*4*$E218*$G218*$I218*$L218*AR$10)+(AQ218/12*3*$F218*$G218*$I218*$L218*AR$10)</f>
        <v>0</v>
      </c>
      <c r="AS218" s="39">
        <v>152</v>
      </c>
      <c r="AT218" s="39">
        <f t="shared" ref="AT218:AT220" si="1892">(AS218/12*5*$D218*$G218*$H218*$L218*AT$9)+(AS218/12*4*$E218*$G218*$I218*$L218*AT$10)+(AS218/12*3*$F218*$G218*$I218*$L218*AT$11)</f>
        <v>4173850.4964799997</v>
      </c>
      <c r="AU218" s="39">
        <v>0</v>
      </c>
      <c r="AV218" s="39">
        <f t="shared" ref="AV218:AV220" si="1893">(AU218/12*5*$D218*$G218*$H218*$L218*AV$9)+(AU218/12*4*$E218*$G218*$I218*$L218*AV$10)+(AU218/12*3*$F218*$G218*$I218*$L218*AV$10)</f>
        <v>0</v>
      </c>
      <c r="AW218" s="39"/>
      <c r="AX218" s="39">
        <f t="shared" ref="AX218:AX220" si="1894">(AW218/12*5*$D218*$G218*$H218*$K218*AX$9)+(AW218/12*4*$E218*$G218*$I218*$K218*AX$10)+(AW218/12*3*$F218*$G218*$I218*$K218*AX$10)</f>
        <v>0</v>
      </c>
      <c r="AY218" s="39"/>
      <c r="AZ218" s="39">
        <f t="shared" ref="AZ218:AZ220" si="1895">(AY218/12*5*$D218*$G218*$H218*$K218*AZ$9)+(AY218/12*4*$E218*$G218*$I218*$K218*AZ$10)+(AY218/12*3*$F218*$G218*$I218*$K218*AZ$10)</f>
        <v>0</v>
      </c>
      <c r="BA218" s="39">
        <v>10</v>
      </c>
      <c r="BB218" s="39">
        <f t="shared" ref="BB218:BB220" si="1896">(BA218/12*5*$D218*$G218*$H218*$L218*BB$9)+(BA218/12*4*$E218*$G218*$I218*$L218*BB$10)+(BA218/12*3*$F218*$G218*$I218*$L218*BB$10)</f>
        <v>267097.99900000001</v>
      </c>
      <c r="BC218" s="39">
        <v>0</v>
      </c>
      <c r="BD218" s="39">
        <f t="shared" ref="BD218:BD220" si="1897">(BC218/12*5*$D218*$G218*$H218*$K218*BD$9)+(BC218/12*4*$E218*$G218*$I218*$K218*BD$10)+(BC218/12*3*$F218*$G218*$I218*$K218*BD$10)</f>
        <v>0</v>
      </c>
      <c r="BE218" s="39">
        <v>0</v>
      </c>
      <c r="BF218" s="39">
        <f t="shared" ref="BF218:BF220" si="1898">(BE218/12*5*$D218*$G218*$H218*$K218*BF$9)+(BE218/12*4*$E218*$G218*$I218*$K218*BF$10)+(BE218/12*3*$F218*$G218*$I218*$K218*BF$10)</f>
        <v>0</v>
      </c>
      <c r="BG218" s="39">
        <v>0</v>
      </c>
      <c r="BH218" s="39">
        <f t="shared" ref="BH218:BH220" si="1899">(BG218/12*5*$D218*$G218*$H218*$K218*BH$9)+(BG218/12*4*$E218*$G218*$I218*$K218*BH$10)+(BG218/12*3*$F218*$G218*$I218*$K218*BH$10)</f>
        <v>0</v>
      </c>
      <c r="BI218" s="39">
        <v>0</v>
      </c>
      <c r="BJ218" s="39">
        <f t="shared" ref="BJ218:BJ220" si="1900">(BI218/12*5*$D218*$G218*$H218*$L218*BJ$9)+(BI218/12*4*$E218*$G218*$I218*$L218*BJ$10)+(BI218/12*3*$F218*$G218*$I218*$L218*BJ$10)</f>
        <v>0</v>
      </c>
      <c r="BK218" s="39">
        <v>46</v>
      </c>
      <c r="BL218" s="39">
        <f t="shared" ref="BL218:BL220" si="1901">(BK218/12*5*$D218*$G218*$H218*$K218*BL$9)+(BK218/12*4*$E218*$G218*$I218*$K218*BL$10)+(BK218/12*3*$F218*$G218*$I218*$K218*BL$10)</f>
        <v>1100182.789475</v>
      </c>
      <c r="BM218" s="39">
        <v>76</v>
      </c>
      <c r="BN218" s="39">
        <f t="shared" ref="BN218:BN220" si="1902">(BM218/12*5*$D218*$G218*$H218*$K218*BN$9)+(BM218/12*4*$E218*$G218*$I218*$K218*BN$10)+(BM218/12*3*$F218*$G218*$I218*$K218*BN$11)</f>
        <v>1739104.3735333332</v>
      </c>
      <c r="BO218" s="49">
        <v>0</v>
      </c>
      <c r="BP218" s="39">
        <f t="shared" ref="BP218:BP220" si="1903">(BO218/12*5*$D218*$G218*$H218*$L218*BP$9)+(BO218/12*4*$E218*$G218*$I218*$L218*BP$10)+(BO218/12*3*$F218*$G218*$I218*$L218*BP$10)</f>
        <v>0</v>
      </c>
      <c r="BQ218" s="39">
        <v>0</v>
      </c>
      <c r="BR218" s="39">
        <f t="shared" ref="BR218:BR220" si="1904">(BQ218/12*5*$D218*$G218*$H218*$L218*BR$9)+(BQ218/12*4*$E218*$G218*$I218*$L218*BR$10)+(BQ218/12*3*$F218*$G218*$I218*$L218*BR$10)</f>
        <v>0</v>
      </c>
      <c r="BS218" s="39">
        <v>0</v>
      </c>
      <c r="BT218" s="39">
        <f t="shared" ref="BT218:BT220" si="1905">(BS218/12*5*$D218*$G218*$H218*$K218*BT$9)+(BS218/12*4*$E218*$G218*$I218*$K218*BT$10)+(BS218/12*3*$F218*$G218*$I218*$K218*BT$10)</f>
        <v>0</v>
      </c>
      <c r="BU218" s="39">
        <v>5</v>
      </c>
      <c r="BV218" s="39">
        <f t="shared" ref="BV218:BV220" si="1906">(BU218/12*5*$D218*$G218*$H218*$K218*BV$9)+(BU218/12*4*$E218*$G218*$I218*$K218*BV$10)+(BU218/12*3*$F218*$G218*$I218*$K218*BV$10)</f>
        <v>84334.962833333338</v>
      </c>
      <c r="BW218" s="39">
        <v>0</v>
      </c>
      <c r="BX218" s="39">
        <f t="shared" ref="BX218:BX220" si="1907">(BW218/12*5*$D218*$G218*$H218*$L218*BX$9)+(BW218/12*4*$E218*$G218*$I218*$L218*BX$10)+(BW218/12*3*$F218*$G218*$I218*$L218*BX$10)</f>
        <v>0</v>
      </c>
      <c r="BY218" s="39"/>
      <c r="BZ218" s="39">
        <f t="shared" ref="BZ218:BZ220" si="1908">(BY218/12*5*$D218*$G218*$H218*$L218*BZ$9)+(BY218/12*4*$E218*$G218*$I218*$L218*BZ$10)+(BY218/12*3*$F218*$G218*$I218*$L218*BZ$10)</f>
        <v>0</v>
      </c>
      <c r="CA218" s="39">
        <v>0</v>
      </c>
      <c r="CB218" s="39">
        <f t="shared" ref="CB218:CB220" si="1909">(CA218/12*5*$D218*$G218*$H218*$K218*CB$9)+(CA218/12*4*$E218*$G218*$I218*$K218*CB$10)+(CA218/12*3*$F218*$G218*$I218*$K218*CB$10)</f>
        <v>0</v>
      </c>
      <c r="CC218" s="39">
        <v>4</v>
      </c>
      <c r="CD218" s="39">
        <f t="shared" ref="CD218:CD220" si="1910">(CC218/12*5*$D218*$G218*$H218*$L218*CD$9)+(CC218/12*4*$E218*$G218*$I218*$L218*CD$10)+(CC218/12*3*$F218*$G218*$I218*$L218*CD$10)</f>
        <v>97712.232799999998</v>
      </c>
      <c r="CE218" s="39">
        <v>0</v>
      </c>
      <c r="CF218" s="39">
        <f t="shared" ref="CF218:CF220" si="1911">(CE218/12*5*$D218*$G218*$H218*$K218*CF$9)+(CE218/12*4*$E218*$G218*$I218*$K218*CF$10)+(CE218/12*3*$F218*$G218*$I218*$K218*CF$10)</f>
        <v>0</v>
      </c>
      <c r="CG218" s="39">
        <v>4</v>
      </c>
      <c r="CH218" s="39">
        <f t="shared" ref="CH218:CH220" si="1912">(CG218/12*5*$D218*$G218*$H218*$K218*CH$9)+(CG218/12*4*$E218*$G218*$I218*$K218*CH$10)+(CG218/12*3*$F218*$G218*$I218*$K218*CH$10)</f>
        <v>67467.970266666656</v>
      </c>
      <c r="CI218" s="39">
        <v>28</v>
      </c>
      <c r="CJ218" s="39">
        <f t="shared" ref="CJ218:CJ220" si="1913">(CI218/12*5*$D218*$G218*$H218*$K218*CJ$9)+(CI218/12*4*$E218*$G218*$I218*$K218*CJ$10)+(CI218/12*3*$F218*$G218*$I218*$K218*CJ$10)</f>
        <v>472275.7918666667</v>
      </c>
      <c r="CK218" s="39">
        <v>50</v>
      </c>
      <c r="CL218" s="39">
        <f t="shared" ref="CL218:CL220" si="1914">(CK218/12*5*$D218*$G218*$H218*$K218*CL$9)+(CK218/12*4*$E218*$G218*$I218*$K218*CL$10)+(CK218/12*3*$F218*$G218*$I218*$K218*CL$10)</f>
        <v>1112908.3291666666</v>
      </c>
      <c r="CM218" s="39">
        <v>83</v>
      </c>
      <c r="CN218" s="39">
        <f t="shared" ref="CN218:CN220" si="1915">(CM218/12*5*$D218*$G218*$H218*$L218*CN$9)+(CM218/12*4*$E218*$G218*$I218*$L218*CN$10)+(CM218/12*3*$F218*$G218*$I218*$L218*CN$10)</f>
        <v>2259372.0960650002</v>
      </c>
      <c r="CO218" s="39">
        <v>33</v>
      </c>
      <c r="CP218" s="39">
        <f t="shared" ref="CP218:CP220" si="1916">(CO218/12*5*$D218*$G218*$H218*$L218*CP$9)+(CO218/12*4*$E218*$G218*$I218*$L218*CP$10)+(CO218/12*3*$F218*$G218*$I218*$L218*CP$10)</f>
        <v>1032704.729595</v>
      </c>
      <c r="CQ218" s="44">
        <v>14</v>
      </c>
      <c r="CR218" s="39">
        <f t="shared" ref="CR218:CR220" si="1917">(CQ218/12*5*$D218*$G218*$H218*$K218*CR$9)+(CQ218/12*4*$E218*$G218*$I218*$K218*CR$10)+(CQ218/12*3*$F218*$G218*$I218*$K218*CR$10)</f>
        <v>353893.6636666666</v>
      </c>
      <c r="CS218" s="39">
        <v>35</v>
      </c>
      <c r="CT218" s="39">
        <f t="shared" ref="CT218:CT220" si="1918">(CS218/12*5*$D218*$G218*$H218*$L218*CT$9)+(CS218/12*4*$E218*$G218*$I218*$L218*CT$10)+(CS218/12*3*$F218*$G218*$I218*$L218*CT$10)</f>
        <v>1070520.7037</v>
      </c>
      <c r="CU218" s="39">
        <v>10</v>
      </c>
      <c r="CV218" s="39">
        <f t="shared" ref="CV218:CV220" si="1919">(CU218/12*5*$D218*$G218*$H218*$L218*CV$9)+(CU218/12*4*$E218*$G218*$I218*$L218*CV$10)+(CU218/12*3*$F218*$G218*$I218*$L218*CV$10)</f>
        <v>265869.09789999999</v>
      </c>
      <c r="CW218" s="39">
        <v>80</v>
      </c>
      <c r="CX218" s="39">
        <f t="shared" ref="CX218:CX220" si="1920">(CW218/12*5*$D218*$G218*$H218*$L218*CX$9)+(CW218/12*4*$E218*$G218*$I218*$L218*CX$10)+(CW218/12*3*$F218*$G218*$I218*$L218*CX$10)</f>
        <v>2451441.4596000002</v>
      </c>
      <c r="CY218" s="39">
        <v>19</v>
      </c>
      <c r="CZ218" s="39">
        <f t="shared" ref="CZ218:CZ220" si="1921">(CY218/12*5*$D218*$G218*$H218*$L218*CZ$9)+(CY218/12*4*$E218*$G218*$I218*$L218*CZ$10)+(CY218/12*3*$F218*$G218*$I218*$L218*CZ$10)</f>
        <v>581139.81057999993</v>
      </c>
      <c r="DA218" s="39">
        <v>52</v>
      </c>
      <c r="DB218" s="39">
        <f t="shared" ref="DB218:DB220" si="1922">(DA218/12*5*$D218*$G218*$H218*$L218*DB$9)+(DA218/12*4*$E218*$G218*$I218*$L218*DB$10)+(DA218/12*3*$F218*$G218*$I218*$L218*DB$10)</f>
        <v>1593436.9487399999</v>
      </c>
      <c r="DC218" s="39">
        <v>92</v>
      </c>
      <c r="DD218" s="39">
        <f t="shared" ref="DD218:DD220" si="1923">(DC218/12*5*$D218*$G218*$H218*$K218*DD$9)+(DC218/12*4*$E218*$G218*$I218*$K218*DD$10)+(DC218/12*3*$F218*$G218*$I218*$K218*DD$10)</f>
        <v>2325586.9326666663</v>
      </c>
      <c r="DE218" s="39">
        <v>18</v>
      </c>
      <c r="DF218" s="39">
        <f t="shared" ref="DF218:DF220" si="1924">(DE218/12*5*$D218*$G218*$H218*$K218*DF$9)+(DE218/12*4*$E218*$G218*$I218*$K218*DF$10)+(DE218/12*3*$F218*$G218*$I218*$K218*DF$10)</f>
        <v>468560.55434999999</v>
      </c>
      <c r="DG218" s="39">
        <v>3</v>
      </c>
      <c r="DH218" s="39">
        <f t="shared" ref="DH218:DH220" si="1925">(DG218/12*5*$D218*$G218*$H218*$L218*DH$9)+(DG218/12*4*$E218*$G218*$I218*$L218*DH$10)+(DG218/12*3*$F218*$G218*$I218*$L218*DH$10)</f>
        <v>101742.59024999999</v>
      </c>
      <c r="DI218" s="39">
        <v>30</v>
      </c>
      <c r="DJ218" s="39">
        <f t="shared" ref="DJ218:DJ220" si="1926">(DI218/12*5*$D218*$G218*$H218*$L218*DJ$9)+(DI218/12*4*$E218*$G218*$I218*$L218*DJ$10)+(DI218/12*3*$F218*$G218*$I218*$L218*DJ$10)</f>
        <v>986801.19299999997</v>
      </c>
      <c r="DK218" s="39">
        <v>20</v>
      </c>
      <c r="DL218" s="39">
        <f t="shared" ref="DL218:DL220" si="1927">(DK218/12*5*$D218*$G218*$H218*$M218*DL$9)+(DK218/12*4*$E218*$G218*$I218*$M218*DL$10)+(DK218/12*3*$F218*$G218*$I218*$M218*DL$10)</f>
        <v>900341.17562500015</v>
      </c>
      <c r="DM218" s="39">
        <v>29</v>
      </c>
      <c r="DN218" s="39">
        <f t="shared" si="1759"/>
        <v>1411113.118389583</v>
      </c>
      <c r="DO218" s="39"/>
      <c r="DP218" s="39">
        <f t="shared" si="1815"/>
        <v>0</v>
      </c>
      <c r="DQ218" s="39">
        <f t="shared" ref="DQ218:DQ229" si="1928">SUM(O218,Q218,S218,U218,W218,Y218,AA218,AC218,AE218,AG218,AI218,AK218,AM218,AO218,AQ218,AS218,AU218,AW218,AY218,BA218,BC218,BE218,BG218,BI218,BK218,BM218,BO218,BQ218,BS218,BU218,BW218,BY218,CA218,CC218,CE218,CG218,CI218,CK218,CM218,CO218,CQ218,CS218,CU218,CW218,CY218,DA218,DC218,DE218,DG218,DI218,DK218,DM218,DO218)</f>
        <v>1035</v>
      </c>
      <c r="DR218" s="39">
        <f t="shared" ref="DR218:DR229" si="1929">SUM(P218,R218,T218,V218,X218,Z218,AB218,AD218,AF218,AH218,AJ218,AL218,AN218,AP218,AR218,AT218,AV218,AX218,AZ218,BB218,BD218,BF218,BH218,BJ218,BL218,BN218,BP218,BR218,BT218,BV218,BX218,BZ218,CB218,CD218,CF218,CH218,CJ218,CL218,CN218,CP218,CR218,CT218,CV218,CX218,CZ218,DB218,DD218,DF218,DH218,DJ218,DL218,DN218,DP218)</f>
        <v>28455892.40640625</v>
      </c>
    </row>
    <row r="219" spans="1:122" ht="32.25" customHeight="1" x14ac:dyDescent="0.25">
      <c r="A219" s="46"/>
      <c r="B219" s="47">
        <v>183</v>
      </c>
      <c r="C219" s="33" t="s">
        <v>350</v>
      </c>
      <c r="D219" s="34">
        <f t="shared" si="1818"/>
        <v>19063</v>
      </c>
      <c r="E219" s="35">
        <v>18530</v>
      </c>
      <c r="F219" s="35">
        <v>18715</v>
      </c>
      <c r="G219" s="48">
        <v>1.32</v>
      </c>
      <c r="H219" s="37">
        <v>1</v>
      </c>
      <c r="I219" s="38">
        <v>1</v>
      </c>
      <c r="J219" s="38"/>
      <c r="K219" s="34">
        <v>1.4</v>
      </c>
      <c r="L219" s="34">
        <v>1.68</v>
      </c>
      <c r="M219" s="34">
        <v>2.23</v>
      </c>
      <c r="N219" s="34">
        <v>2.57</v>
      </c>
      <c r="O219" s="39">
        <v>20</v>
      </c>
      <c r="P219" s="39">
        <f t="shared" si="1877"/>
        <v>737843.72200000007</v>
      </c>
      <c r="Q219" s="39">
        <v>0</v>
      </c>
      <c r="R219" s="39">
        <f t="shared" si="1878"/>
        <v>0</v>
      </c>
      <c r="S219" s="39">
        <v>0</v>
      </c>
      <c r="T219" s="39">
        <f t="shared" si="1879"/>
        <v>0</v>
      </c>
      <c r="U219" s="39"/>
      <c r="V219" s="39">
        <f t="shared" si="1880"/>
        <v>0</v>
      </c>
      <c r="W219" s="39">
        <v>0</v>
      </c>
      <c r="X219" s="39">
        <f t="shared" si="1881"/>
        <v>0</v>
      </c>
      <c r="Y219" s="39">
        <v>0</v>
      </c>
      <c r="Z219" s="39">
        <f t="shared" si="1882"/>
        <v>0</v>
      </c>
      <c r="AA219" s="39"/>
      <c r="AB219" s="39">
        <f t="shared" si="1883"/>
        <v>0</v>
      </c>
      <c r="AC219" s="39">
        <v>0</v>
      </c>
      <c r="AD219" s="39">
        <f t="shared" si="1884"/>
        <v>0</v>
      </c>
      <c r="AE219" s="39">
        <v>0</v>
      </c>
      <c r="AF219" s="39">
        <f t="shared" si="1885"/>
        <v>0</v>
      </c>
      <c r="AG219" s="39">
        <v>0</v>
      </c>
      <c r="AH219" s="39">
        <f t="shared" si="1886"/>
        <v>0</v>
      </c>
      <c r="AI219" s="39">
        <v>0</v>
      </c>
      <c r="AJ219" s="39">
        <f t="shared" si="1887"/>
        <v>0</v>
      </c>
      <c r="AK219" s="39"/>
      <c r="AL219" s="39">
        <f t="shared" si="1888"/>
        <v>0</v>
      </c>
      <c r="AM219" s="42">
        <v>0</v>
      </c>
      <c r="AN219" s="39">
        <f t="shared" si="1889"/>
        <v>0</v>
      </c>
      <c r="AO219" s="43">
        <v>0</v>
      </c>
      <c r="AP219" s="39">
        <f t="shared" si="1890"/>
        <v>0</v>
      </c>
      <c r="AQ219" s="39"/>
      <c r="AR219" s="39">
        <f t="shared" si="1891"/>
        <v>0</v>
      </c>
      <c r="AS219" s="39">
        <v>2</v>
      </c>
      <c r="AT219" s="39">
        <f t="shared" si="1892"/>
        <v>85286.109215999997</v>
      </c>
      <c r="AU219" s="39">
        <v>0</v>
      </c>
      <c r="AV219" s="39">
        <f t="shared" si="1893"/>
        <v>0</v>
      </c>
      <c r="AW219" s="39"/>
      <c r="AX219" s="39">
        <f t="shared" si="1894"/>
        <v>0</v>
      </c>
      <c r="AY219" s="39"/>
      <c r="AZ219" s="39">
        <f t="shared" si="1895"/>
        <v>0</v>
      </c>
      <c r="BA219" s="39">
        <v>1</v>
      </c>
      <c r="BB219" s="39">
        <f t="shared" si="1896"/>
        <v>41478.748079999998</v>
      </c>
      <c r="BC219" s="39">
        <v>0</v>
      </c>
      <c r="BD219" s="39">
        <f t="shared" si="1897"/>
        <v>0</v>
      </c>
      <c r="BE219" s="39">
        <v>0</v>
      </c>
      <c r="BF219" s="39">
        <f t="shared" si="1898"/>
        <v>0</v>
      </c>
      <c r="BG219" s="39">
        <v>0</v>
      </c>
      <c r="BH219" s="39">
        <f t="shared" si="1899"/>
        <v>0</v>
      </c>
      <c r="BI219" s="39">
        <v>0</v>
      </c>
      <c r="BJ219" s="39">
        <f t="shared" si="1900"/>
        <v>0</v>
      </c>
      <c r="BK219" s="39">
        <v>0</v>
      </c>
      <c r="BL219" s="39">
        <f t="shared" si="1901"/>
        <v>0</v>
      </c>
      <c r="BM219" s="39"/>
      <c r="BN219" s="39">
        <f t="shared" si="1902"/>
        <v>0</v>
      </c>
      <c r="BO219" s="49">
        <v>0</v>
      </c>
      <c r="BP219" s="39">
        <f t="shared" si="1903"/>
        <v>0</v>
      </c>
      <c r="BQ219" s="39">
        <v>0</v>
      </c>
      <c r="BR219" s="39">
        <f t="shared" si="1904"/>
        <v>0</v>
      </c>
      <c r="BS219" s="39">
        <v>0</v>
      </c>
      <c r="BT219" s="39">
        <f t="shared" si="1905"/>
        <v>0</v>
      </c>
      <c r="BU219" s="39"/>
      <c r="BV219" s="39">
        <f t="shared" si="1906"/>
        <v>0</v>
      </c>
      <c r="BW219" s="39">
        <v>0</v>
      </c>
      <c r="BX219" s="39">
        <f t="shared" si="1907"/>
        <v>0</v>
      </c>
      <c r="BY219" s="39"/>
      <c r="BZ219" s="39">
        <f t="shared" si="1908"/>
        <v>0</v>
      </c>
      <c r="CA219" s="39">
        <v>0</v>
      </c>
      <c r="CB219" s="39">
        <f t="shared" si="1909"/>
        <v>0</v>
      </c>
      <c r="CC219" s="39">
        <v>0</v>
      </c>
      <c r="CD219" s="39">
        <f t="shared" si="1910"/>
        <v>0</v>
      </c>
      <c r="CE219" s="39">
        <v>0</v>
      </c>
      <c r="CF219" s="39">
        <f t="shared" si="1911"/>
        <v>0</v>
      </c>
      <c r="CG219" s="39"/>
      <c r="CH219" s="39">
        <f t="shared" si="1912"/>
        <v>0</v>
      </c>
      <c r="CI219" s="39">
        <v>5</v>
      </c>
      <c r="CJ219" s="39">
        <f t="shared" si="1913"/>
        <v>130967.23639999999</v>
      </c>
      <c r="CK219" s="39"/>
      <c r="CL219" s="39">
        <f t="shared" si="1914"/>
        <v>0</v>
      </c>
      <c r="CM219" s="39"/>
      <c r="CN219" s="39">
        <f t="shared" si="1915"/>
        <v>0</v>
      </c>
      <c r="CO219" s="39"/>
      <c r="CP219" s="39">
        <f t="shared" si="1916"/>
        <v>0</v>
      </c>
      <c r="CQ219" s="44"/>
      <c r="CR219" s="39">
        <f t="shared" si="1917"/>
        <v>0</v>
      </c>
      <c r="CS219" s="39"/>
      <c r="CT219" s="39">
        <f t="shared" si="1918"/>
        <v>0</v>
      </c>
      <c r="CU219" s="39"/>
      <c r="CV219" s="39">
        <f t="shared" si="1919"/>
        <v>0</v>
      </c>
      <c r="CW219" s="39"/>
      <c r="CX219" s="39">
        <f t="shared" si="1920"/>
        <v>0</v>
      </c>
      <c r="CY219" s="39"/>
      <c r="CZ219" s="39">
        <f t="shared" si="1921"/>
        <v>0</v>
      </c>
      <c r="DA219" s="39">
        <v>1</v>
      </c>
      <c r="DB219" s="39">
        <f t="shared" si="1922"/>
        <v>47586.804803999999</v>
      </c>
      <c r="DC219" s="39"/>
      <c r="DD219" s="39">
        <f t="shared" si="1923"/>
        <v>0</v>
      </c>
      <c r="DE219" s="39"/>
      <c r="DF219" s="39">
        <f t="shared" si="1924"/>
        <v>0</v>
      </c>
      <c r="DG219" s="39"/>
      <c r="DH219" s="39">
        <f t="shared" si="1925"/>
        <v>0</v>
      </c>
      <c r="DI219" s="39"/>
      <c r="DJ219" s="39">
        <f t="shared" si="1926"/>
        <v>0</v>
      </c>
      <c r="DK219" s="39"/>
      <c r="DL219" s="39">
        <f t="shared" si="1927"/>
        <v>0</v>
      </c>
      <c r="DM219" s="39"/>
      <c r="DN219" s="39">
        <f t="shared" si="1759"/>
        <v>0</v>
      </c>
      <c r="DO219" s="39"/>
      <c r="DP219" s="39">
        <f t="shared" si="1815"/>
        <v>0</v>
      </c>
      <c r="DQ219" s="39">
        <f t="shared" si="1928"/>
        <v>29</v>
      </c>
      <c r="DR219" s="39">
        <f t="shared" si="1929"/>
        <v>1043162.6205000001</v>
      </c>
    </row>
    <row r="220" spans="1:122" ht="35.25" customHeight="1" x14ac:dyDescent="0.25">
      <c r="A220" s="46"/>
      <c r="B220" s="47">
        <v>184</v>
      </c>
      <c r="C220" s="33" t="s">
        <v>351</v>
      </c>
      <c r="D220" s="34">
        <f t="shared" si="1818"/>
        <v>19063</v>
      </c>
      <c r="E220" s="35">
        <v>18530</v>
      </c>
      <c r="F220" s="35">
        <v>18715</v>
      </c>
      <c r="G220" s="48">
        <v>1.05</v>
      </c>
      <c r="H220" s="37">
        <v>1</v>
      </c>
      <c r="I220" s="38">
        <v>1</v>
      </c>
      <c r="J220" s="38"/>
      <c r="K220" s="34">
        <v>1.4</v>
      </c>
      <c r="L220" s="34">
        <v>1.68</v>
      </c>
      <c r="M220" s="34">
        <v>2.23</v>
      </c>
      <c r="N220" s="34">
        <v>2.57</v>
      </c>
      <c r="O220" s="39">
        <v>218</v>
      </c>
      <c r="P220" s="39">
        <f t="shared" si="1877"/>
        <v>6397440.4532500003</v>
      </c>
      <c r="Q220" s="39">
        <v>92</v>
      </c>
      <c r="R220" s="39">
        <f t="shared" si="1878"/>
        <v>2699837.2555000004</v>
      </c>
      <c r="S220" s="39">
        <v>0</v>
      </c>
      <c r="T220" s="39">
        <f t="shared" si="1879"/>
        <v>0</v>
      </c>
      <c r="U220" s="39"/>
      <c r="V220" s="39">
        <f t="shared" si="1880"/>
        <v>0</v>
      </c>
      <c r="W220" s="39">
        <v>0</v>
      </c>
      <c r="X220" s="39">
        <f t="shared" si="1881"/>
        <v>0</v>
      </c>
      <c r="Y220" s="39">
        <v>19</v>
      </c>
      <c r="Z220" s="39">
        <f t="shared" si="1882"/>
        <v>557575.08537499991</v>
      </c>
      <c r="AA220" s="39">
        <v>48</v>
      </c>
      <c r="AB220" s="39">
        <f t="shared" si="1883"/>
        <v>1638398.2019999998</v>
      </c>
      <c r="AC220" s="39">
        <v>0</v>
      </c>
      <c r="AD220" s="39">
        <f t="shared" si="1884"/>
        <v>0</v>
      </c>
      <c r="AE220" s="39">
        <v>0</v>
      </c>
      <c r="AF220" s="39">
        <f t="shared" si="1885"/>
        <v>0</v>
      </c>
      <c r="AG220" s="39">
        <v>0</v>
      </c>
      <c r="AH220" s="39">
        <f t="shared" si="1886"/>
        <v>0</v>
      </c>
      <c r="AI220" s="39">
        <v>17</v>
      </c>
      <c r="AJ220" s="39">
        <f t="shared" si="1887"/>
        <v>424778.24987500004</v>
      </c>
      <c r="AK220" s="39"/>
      <c r="AL220" s="39">
        <f t="shared" si="1888"/>
        <v>0</v>
      </c>
      <c r="AM220" s="42">
        <v>0</v>
      </c>
      <c r="AN220" s="39">
        <f t="shared" si="1889"/>
        <v>0</v>
      </c>
      <c r="AO220" s="43">
        <v>73</v>
      </c>
      <c r="AP220" s="39">
        <f t="shared" si="1890"/>
        <v>2476204.6482600002</v>
      </c>
      <c r="AQ220" s="39">
        <v>0</v>
      </c>
      <c r="AR220" s="39">
        <f t="shared" si="1891"/>
        <v>0</v>
      </c>
      <c r="AS220" s="39">
        <v>155</v>
      </c>
      <c r="AT220" s="39">
        <f t="shared" si="1892"/>
        <v>5257694.8010999998</v>
      </c>
      <c r="AU220" s="39">
        <v>0</v>
      </c>
      <c r="AV220" s="39">
        <f t="shared" si="1893"/>
        <v>0</v>
      </c>
      <c r="AW220" s="39"/>
      <c r="AX220" s="39">
        <f t="shared" si="1894"/>
        <v>0</v>
      </c>
      <c r="AY220" s="39"/>
      <c r="AZ220" s="39">
        <f t="shared" si="1895"/>
        <v>0</v>
      </c>
      <c r="BA220" s="39">
        <v>18</v>
      </c>
      <c r="BB220" s="39">
        <f t="shared" si="1896"/>
        <v>593900.25659999996</v>
      </c>
      <c r="BC220" s="39">
        <v>0</v>
      </c>
      <c r="BD220" s="39">
        <f t="shared" si="1897"/>
        <v>0</v>
      </c>
      <c r="BE220" s="39">
        <v>0</v>
      </c>
      <c r="BF220" s="39">
        <f t="shared" si="1898"/>
        <v>0</v>
      </c>
      <c r="BG220" s="39">
        <v>0</v>
      </c>
      <c r="BH220" s="39">
        <f t="shared" si="1899"/>
        <v>0</v>
      </c>
      <c r="BI220" s="39">
        <v>0</v>
      </c>
      <c r="BJ220" s="39">
        <f t="shared" si="1900"/>
        <v>0</v>
      </c>
      <c r="BK220" s="39">
        <v>41</v>
      </c>
      <c r="BL220" s="39">
        <f t="shared" si="1901"/>
        <v>1211326.5751124998</v>
      </c>
      <c r="BM220" s="39">
        <v>309</v>
      </c>
      <c r="BN220" s="39">
        <f t="shared" si="1902"/>
        <v>8734557.4921499994</v>
      </c>
      <c r="BO220" s="49"/>
      <c r="BP220" s="39">
        <f t="shared" si="1903"/>
        <v>0</v>
      </c>
      <c r="BQ220" s="39"/>
      <c r="BR220" s="39">
        <f t="shared" si="1904"/>
        <v>0</v>
      </c>
      <c r="BS220" s="39">
        <v>0</v>
      </c>
      <c r="BT220" s="39">
        <f t="shared" si="1905"/>
        <v>0</v>
      </c>
      <c r="BU220" s="39">
        <v>15</v>
      </c>
      <c r="BV220" s="39">
        <f t="shared" si="1906"/>
        <v>312535.45050000004</v>
      </c>
      <c r="BW220" s="39">
        <v>0</v>
      </c>
      <c r="BX220" s="39">
        <f t="shared" si="1907"/>
        <v>0</v>
      </c>
      <c r="BY220" s="39"/>
      <c r="BZ220" s="39">
        <f t="shared" si="1908"/>
        <v>0</v>
      </c>
      <c r="CA220" s="39">
        <v>0</v>
      </c>
      <c r="CB220" s="39">
        <f t="shared" si="1909"/>
        <v>0</v>
      </c>
      <c r="CC220" s="39">
        <v>3</v>
      </c>
      <c r="CD220" s="39">
        <f t="shared" si="1910"/>
        <v>90527.5098</v>
      </c>
      <c r="CE220" s="39">
        <v>0</v>
      </c>
      <c r="CF220" s="39">
        <f t="shared" si="1911"/>
        <v>0</v>
      </c>
      <c r="CG220" s="39">
        <v>7</v>
      </c>
      <c r="CH220" s="39">
        <f t="shared" si="1912"/>
        <v>145849.8769</v>
      </c>
      <c r="CI220" s="39">
        <v>27</v>
      </c>
      <c r="CJ220" s="39">
        <f t="shared" si="1913"/>
        <v>562563.81089999992</v>
      </c>
      <c r="CK220" s="39">
        <v>49</v>
      </c>
      <c r="CL220" s="39">
        <f t="shared" si="1914"/>
        <v>1347273.73025</v>
      </c>
      <c r="CM220" s="39">
        <v>76</v>
      </c>
      <c r="CN220" s="39">
        <f t="shared" si="1915"/>
        <v>2555604.4403399997</v>
      </c>
      <c r="CO220" s="39">
        <v>61</v>
      </c>
      <c r="CP220" s="39">
        <f t="shared" si="1916"/>
        <v>2358101.1739949998</v>
      </c>
      <c r="CQ220" s="44">
        <v>17</v>
      </c>
      <c r="CR220" s="39">
        <f t="shared" si="1917"/>
        <v>530840.49549999996</v>
      </c>
      <c r="CS220" s="39">
        <v>33</v>
      </c>
      <c r="CT220" s="39">
        <f t="shared" si="1918"/>
        <v>1246841.7607800001</v>
      </c>
      <c r="CU220" s="39">
        <v>35</v>
      </c>
      <c r="CV220" s="39">
        <f t="shared" si="1919"/>
        <v>1149492.8644500002</v>
      </c>
      <c r="CW220" s="39">
        <v>58</v>
      </c>
      <c r="CX220" s="39">
        <f t="shared" si="1920"/>
        <v>2195482.1307299999</v>
      </c>
      <c r="CY220" s="39">
        <v>29</v>
      </c>
      <c r="CZ220" s="39">
        <f t="shared" si="1921"/>
        <v>1095709.4261399999</v>
      </c>
      <c r="DA220" s="39">
        <v>130</v>
      </c>
      <c r="DB220" s="39">
        <f t="shared" si="1922"/>
        <v>4920908.2240500003</v>
      </c>
      <c r="DC220" s="39">
        <v>52</v>
      </c>
      <c r="DD220" s="39">
        <f t="shared" si="1923"/>
        <v>1623747.3979999996</v>
      </c>
      <c r="DE220" s="39">
        <v>27</v>
      </c>
      <c r="DF220" s="39">
        <f t="shared" si="1924"/>
        <v>868215.14482499997</v>
      </c>
      <c r="DG220" s="39"/>
      <c r="DH220" s="39">
        <f t="shared" si="1925"/>
        <v>0</v>
      </c>
      <c r="DI220" s="39">
        <v>60</v>
      </c>
      <c r="DJ220" s="39">
        <f t="shared" si="1926"/>
        <v>2437979.4179999996</v>
      </c>
      <c r="DK220" s="39">
        <v>2</v>
      </c>
      <c r="DL220" s="39">
        <f t="shared" si="1927"/>
        <v>111218.61581250001</v>
      </c>
      <c r="DM220" s="39">
        <v>48</v>
      </c>
      <c r="DN220" s="39">
        <f t="shared" si="1759"/>
        <v>2885196.8018999998</v>
      </c>
      <c r="DO220" s="39"/>
      <c r="DP220" s="39">
        <f t="shared" si="1815"/>
        <v>0</v>
      </c>
      <c r="DQ220" s="39">
        <f t="shared" si="1928"/>
        <v>1719</v>
      </c>
      <c r="DR220" s="39">
        <f t="shared" si="1929"/>
        <v>56429801.292094998</v>
      </c>
    </row>
    <row r="221" spans="1:122" ht="36" customHeight="1" x14ac:dyDescent="0.25">
      <c r="A221" s="46"/>
      <c r="B221" s="47">
        <v>185</v>
      </c>
      <c r="C221" s="33" t="s">
        <v>352</v>
      </c>
      <c r="D221" s="34">
        <f t="shared" si="1818"/>
        <v>19063</v>
      </c>
      <c r="E221" s="35">
        <v>18530</v>
      </c>
      <c r="F221" s="35">
        <v>18715</v>
      </c>
      <c r="G221" s="48">
        <v>1.01</v>
      </c>
      <c r="H221" s="37">
        <v>1</v>
      </c>
      <c r="I221" s="66">
        <v>0.94</v>
      </c>
      <c r="J221" s="66"/>
      <c r="K221" s="34">
        <v>1.4</v>
      </c>
      <c r="L221" s="34">
        <v>1.68</v>
      </c>
      <c r="M221" s="34">
        <v>2.23</v>
      </c>
      <c r="N221" s="34">
        <v>2.57</v>
      </c>
      <c r="O221" s="39">
        <v>0</v>
      </c>
      <c r="P221" s="39">
        <f>(O221/12*5*$D221*$G221*$H221*$K221*P$9)+(O221/12*4*$E221*$G221*$I221*$K221)+(O221/12*3*$F221*$G221*$I221*$K221)</f>
        <v>0</v>
      </c>
      <c r="Q221" s="39">
        <v>17</v>
      </c>
      <c r="R221" s="39">
        <f>(Q221/12*5*$D221*$G221*$H221*$K221*R$9)+(Q221/12*4*$E221*$G221*$I221*$K221)+(Q221/12*3*$F221*$G221*$I221*$K221)</f>
        <v>438127.10462500004</v>
      </c>
      <c r="S221" s="39">
        <v>0</v>
      </c>
      <c r="T221" s="39">
        <f>(S221/12*5*$D221*$G221*$H221*$K221*T$9)+(S221/12*4*$E221*$G221*$I221*$K221)+(S221/12*3*$F221*$G221*$I221*$K221)</f>
        <v>0</v>
      </c>
      <c r="U221" s="39"/>
      <c r="V221" s="39">
        <f>(U221/12*5*$D221*$G221*$H221*$K221*V$9)+(U221/12*4*$E221*$G221*$I221*$K221)+(U221/12*3*$F221*$G221*$I221*$K221)</f>
        <v>0</v>
      </c>
      <c r="W221" s="39">
        <v>0</v>
      </c>
      <c r="X221" s="39">
        <f>(W221/12*5*$D221*$G221*$H221*$K221*X$9)+(W221/12*4*$E221*$G221*$I221*$K221)+(W221/12*3*$F221*$G221*$I221*$K221)</f>
        <v>0</v>
      </c>
      <c r="Y221" s="39">
        <v>13</v>
      </c>
      <c r="Z221" s="39">
        <f>(Y221/12*5*$D221*$G221*$H221*$K221*Z$9)+(Y221/12*4*$E221*$G221*$I221*$K221)+(Y221/12*3*$F221*$G221*$I221*$K221)</f>
        <v>335038.37412499997</v>
      </c>
      <c r="AA221" s="39">
        <v>1261</v>
      </c>
      <c r="AB221" s="39">
        <f>(AA221/12*5*$D221*$G221*$H221*$K221*AB$9)+(AA221/12*4*$E221*$G221*$I221*$K221)+(AA221/12*3*$F221*$G221*$I221*$K221)</f>
        <v>32498722.290124997</v>
      </c>
      <c r="AC221" s="39">
        <v>0</v>
      </c>
      <c r="AD221" s="39">
        <f>(AC221/12*5*$D221*$G221*$H221*$K221*AD$9)+(AC221/12*4*$E221*$G221*$I221*$K221)+(AC221/12*3*$F221*$G221*$I221*$K221)</f>
        <v>0</v>
      </c>
      <c r="AE221" s="39">
        <v>0</v>
      </c>
      <c r="AF221" s="39">
        <f>(AE221/12*5*$D221*$G221*$H221*$K221*AF$9)+(AE221/12*4*$E221*$G221*$I221*$K221)+(AE221/12*3*$F221*$G221*$I221*$K221)</f>
        <v>0</v>
      </c>
      <c r="AG221" s="39">
        <v>0</v>
      </c>
      <c r="AH221" s="39">
        <f>(AG221/12*5*$D221*$G221*$H221*$K221*AH$9)+(AG221/12*4*$E221*$G221*$I221*$K221)+(AG221/12*3*$F221*$G221*$I221*$K221)</f>
        <v>0</v>
      </c>
      <c r="AI221" s="39">
        <v>0</v>
      </c>
      <c r="AJ221" s="39">
        <f>(AI221/12*5*$D221*$G221*$H221*$K221*AJ$9)+(AI221/12*4*$E221*$G221*$I221*$K221)+(AI221/12*3*$F221*$G221*$I221*$K221)</f>
        <v>0</v>
      </c>
      <c r="AK221" s="39"/>
      <c r="AL221" s="39">
        <f>(AK221/12*5*$D221*$G221*$H221*$K221*AL$9)+(AK221/12*4*$E221*$G221*$I221*$K221)+(AK221/12*3*$F221*$G221*$I221*$K221)</f>
        <v>0</v>
      </c>
      <c r="AM221" s="42">
        <v>0</v>
      </c>
      <c r="AN221" s="39">
        <f>(AM221/12*5*$D221*$G221*$H221*$K221*AN$9)+(AM221/12*4*$E221*$G221*$I221*$K221)+(AM221/12*3*$F221*$G221*$I221*$K221)</f>
        <v>0</v>
      </c>
      <c r="AO221" s="43">
        <v>0</v>
      </c>
      <c r="AP221" s="39">
        <f>(AO221/12*5*$D221*$G221*$H221*$L221*AP$9)+(AO221/12*4*$E221*$G221*$I221*$L221)+(AO221/12*3*$F221*$G221*$I221*$L221)</f>
        <v>0</v>
      </c>
      <c r="AQ221" s="39">
        <v>0</v>
      </c>
      <c r="AR221" s="39">
        <f>(AQ221/12*5*$D221*$G221*$H221*$L221*AR$9)+(AQ221/12*4*$E221*$G221*$I221*$L221)+(AQ221/12*3*$F221*$G221*$I221*$L221)</f>
        <v>0</v>
      </c>
      <c r="AS221" s="39">
        <v>3</v>
      </c>
      <c r="AT221" s="39">
        <f>(AS221/12*5*$D221*$G221*$H221*$L221*AT$9)+(AS221/12*4*$E221*$G221*$I221*$L221)+(AS221/12*3*$F221*$G221*$I221*$L221)</f>
        <v>93022.453187999999</v>
      </c>
      <c r="AU221" s="39">
        <v>0</v>
      </c>
      <c r="AV221" s="39">
        <f>(AU221/12*5*$D221*$G221*$H221*$L221*AV$9)+(AU221/12*4*$E221*$G221*$I221*$L221)+(AU221/12*3*$F221*$G221*$I221*$L221)</f>
        <v>0</v>
      </c>
      <c r="AW221" s="39"/>
      <c r="AX221" s="39">
        <f>(AW221/12*5*$D221*$G221*$H221*$K221*AX$9)+(AW221/12*4*$E221*$G221*$I221*$K221)+(AW221/12*3*$F221*$G221*$I221*$K221)</f>
        <v>0</v>
      </c>
      <c r="AY221" s="39"/>
      <c r="AZ221" s="39">
        <f>(AY221/12*5*$D221*$G221*$H221*$K221*AZ$9)+(AY221/12*4*$E221*$G221*$I221*$K221)+(AY221/12*3*$F221*$G221*$I221*$K221)</f>
        <v>0</v>
      </c>
      <c r="BA221" s="39"/>
      <c r="BB221" s="39">
        <f>(BA221/12*5*$D221*$G221*$H221*$L221*BB$9)+(BA221/12*4*$E221*$G221*$I221*$L221)+(BA221/12*3*$F221*$G221*$I221*$L221)</f>
        <v>0</v>
      </c>
      <c r="BC221" s="39">
        <v>0</v>
      </c>
      <c r="BD221" s="39">
        <f>(BC221/12*5*$D221*$G221*$H221*$K221*BD$9)+(BC221/12*4*$E221*$G221*$I221*$K221)+(BC221/12*3*$F221*$G221*$I221*$K221)</f>
        <v>0</v>
      </c>
      <c r="BE221" s="39">
        <v>0</v>
      </c>
      <c r="BF221" s="39">
        <f>(BE221/12*5*$D221*$G221*$H221*$K221*BF$9)+(BE221/12*4*$E221*$G221*$I221*$K221)+(BE221/12*3*$F221*$G221*$I221*$K221)</f>
        <v>0</v>
      </c>
      <c r="BG221" s="39">
        <v>0</v>
      </c>
      <c r="BH221" s="39">
        <f>(BG221/12*5*$D221*$G221*$H221*$K221*BH$9)+(BG221/12*4*$E221*$G221*$I221*$K221)+(BG221/12*3*$F221*$G221*$I221*$K221)</f>
        <v>0</v>
      </c>
      <c r="BI221" s="39">
        <v>0</v>
      </c>
      <c r="BJ221" s="39">
        <f>(BI221/12*5*$D221*$G221*$H221*$L221*BJ$9)+(BI221/12*4*$E221*$G221*$I221*$L221)+(BI221/12*3*$F221*$G221*$I221*$L221)</f>
        <v>0</v>
      </c>
      <c r="BK221" s="39">
        <v>0</v>
      </c>
      <c r="BL221" s="39">
        <f>(BK221/12*5*$D221*$G221*$H221*$K221*BL$9)+(BK221/12*4*$E221*$G221*$I221*$K221)+(BK221/12*3*$F221*$G221*$I221*$K221)</f>
        <v>0</v>
      </c>
      <c r="BM221" s="39"/>
      <c r="BN221" s="39">
        <f>(BM221/12*5*$D221*$G221*$H221*$K221*BN$9)+(BM221/12*4*$E221*$G221*$I221*$K221)+(BM221/12*3*$F221*$G221*$I221*$K221)</f>
        <v>0</v>
      </c>
      <c r="BO221" s="49">
        <v>0</v>
      </c>
      <c r="BP221" s="39">
        <f>(BO221/12*5*$D221*$G221*$H221*$L221*BP$9)+(BO221/12*4*$E221*$G221*$I221*$L221)+(BO221/12*3*$F221*$G221*$I221*$L221)</f>
        <v>0</v>
      </c>
      <c r="BQ221" s="39">
        <v>0</v>
      </c>
      <c r="BR221" s="39">
        <f>(BQ221/12*5*$D221*$G221*$H221*$L221*BR$9)+(BQ221/12*4*$E221*$G221*$I221*$L221)+(BQ221/12*3*$F221*$G221*$I221*$L221)</f>
        <v>0</v>
      </c>
      <c r="BS221" s="39">
        <v>0</v>
      </c>
      <c r="BT221" s="39">
        <f>(BS221/12*5*$D221*$G221*$H221*$K221*BT$9)+(BS221/12*4*$E221*$G221*$I221*$K221)+(BS221/12*3*$F221*$G221*$I221*$K221)</f>
        <v>0</v>
      </c>
      <c r="BU221" s="39">
        <v>0</v>
      </c>
      <c r="BV221" s="39">
        <f>(BU221/12*5*$D221*$G221*$H221*$K221*BV$9)+(BU221/12*4*$E221*$G221*$I221*$K221)+(BU221/12*3*$F221*$G221*$I221*$K221)</f>
        <v>0</v>
      </c>
      <c r="BW221" s="39">
        <v>0</v>
      </c>
      <c r="BX221" s="39">
        <f>(BW221/12*5*$D221*$G221*$H221*$L221*BX$9)+(BW221/12*4*$E221*$G221*$I221*$L221)+(BW221/12*3*$F221*$G221*$I221*$L221)</f>
        <v>0</v>
      </c>
      <c r="BY221" s="39"/>
      <c r="BZ221" s="39">
        <f>(BY221/12*5*$D221*$G221*$H221*$L221*BZ$9)+(BY221/12*4*$E221*$G221*$I221*$L221)+(BY221/12*3*$F221*$G221*$I221*$L221)</f>
        <v>0</v>
      </c>
      <c r="CA221" s="39">
        <v>0</v>
      </c>
      <c r="CB221" s="39">
        <f>(CA221/12*5*$D221*$G221*$H221*$K221*CB$9)+(CA221/12*4*$E221*$G221*$I221*$K221)+(CA221/12*3*$F221*$G221*$I221*$K221)</f>
        <v>0</v>
      </c>
      <c r="CC221" s="39">
        <v>0</v>
      </c>
      <c r="CD221" s="39">
        <f>(CC221/12*5*$D221*$G221*$H221*$L221*CD$9)+(CC221/12*4*$E221*$G221*$I221*$L221)+(CC221/12*3*$F221*$G221*$I221*$L221)</f>
        <v>0</v>
      </c>
      <c r="CE221" s="39">
        <v>0</v>
      </c>
      <c r="CF221" s="39">
        <f>(CE221/12*5*$D221*$G221*$H221*$K221*CF$9)+(CE221/12*4*$E221*$G221*$I221*$K221)+(CE221/12*3*$F221*$G221*$I221*$K221)</f>
        <v>0</v>
      </c>
      <c r="CG221" s="39"/>
      <c r="CH221" s="39">
        <f>(CG221/12*5*$D221*$G221*$H221*$K221*CH$9)+(CG221/12*4*$E221*$G221*$I221*$K221)+(CG221/12*3*$F221*$G221*$I221*$K221)</f>
        <v>0</v>
      </c>
      <c r="CI221" s="39"/>
      <c r="CJ221" s="39">
        <f>(CI221/12*5*$D221*$G221*$H221*$K221*CJ$9)+(CI221/12*4*$E221*$G221*$I221*$K221)+(CI221/12*3*$F221*$G221*$I221*$K221)</f>
        <v>0</v>
      </c>
      <c r="CK221" s="39"/>
      <c r="CL221" s="39">
        <f>(CK221/12*5*$D221*$G221*$H221*$K221*CL$9)+(CK221/12*4*$E221*$G221*$I221*$K221)+(CK221/12*3*$F221*$G221*$I221*$K221)</f>
        <v>0</v>
      </c>
      <c r="CM221" s="39"/>
      <c r="CN221" s="39">
        <f>(CM221/12*5*$D221*$G221*$H221*$L221*CN$9)+(CM221/12*4*$E221*$G221*$I221*$L221)+(CM221/12*3*$F221*$G221*$I221*$L221)</f>
        <v>0</v>
      </c>
      <c r="CO221" s="39"/>
      <c r="CP221" s="39">
        <f>(CO221/12*5*$D221*$G221*$H221*$L221*CP$9)+(CO221/12*4*$E221*$G221*$I221*$L221)+(CO221/12*3*$F221*$G221*$I221*$L221)</f>
        <v>0</v>
      </c>
      <c r="CQ221" s="44"/>
      <c r="CR221" s="39">
        <f>(CQ221/12*5*$D221*$G221*$H221*$K221*CR$9)+(CQ221/12*4*$E221*$G221*$I221*$K221)+(CQ221/12*3*$F221*$G221*$I221*$K221)</f>
        <v>0</v>
      </c>
      <c r="CS221" s="39"/>
      <c r="CT221" s="39">
        <f>(CS221/12*5*$D221*$G221*$H221*$L221*CT$9)+(CS221/12*4*$E221*$G221*$I221*$L221)+(CS221/12*3*$F221*$G221*$I221*$L221)</f>
        <v>0</v>
      </c>
      <c r="CU221" s="39"/>
      <c r="CV221" s="39">
        <f>(CU221/12*5*$D221*$G221*$H221*$L221*CV$9)+(CU221/12*4*$E221*$G221*$I221*$L221)+(CU221/12*3*$F221*$G221*$I221*$L221)</f>
        <v>0</v>
      </c>
      <c r="CW221" s="39"/>
      <c r="CX221" s="39">
        <f>(CW221/12*5*$D221*$G221*$H221*$L221*CX$9)+(CW221/12*4*$E221*$G221*$I221*$L221)+(CW221/12*3*$F221*$G221*$I221*$L221)</f>
        <v>0</v>
      </c>
      <c r="CY221" s="39"/>
      <c r="CZ221" s="39">
        <f>(CY221/12*5*$D221*$G221*$H221*$L221*CZ$9)+(CY221/12*4*$E221*$G221*$I221*$L221)+(CY221/12*3*$F221*$G221*$I221*$L221)</f>
        <v>0</v>
      </c>
      <c r="DA221" s="39"/>
      <c r="DB221" s="39">
        <f>(DA221/12*5*$D221*$G221*$H221*$L221*DB$9)+(DA221/12*4*$E221*$G221*$I221*$L221)+(DA221/12*3*$F221*$G221*$I221*$L221)</f>
        <v>0</v>
      </c>
      <c r="DC221" s="39"/>
      <c r="DD221" s="39">
        <f>(DC221/12*5*$D221*$G221*$H221*$K221*DD$9)+(DC221/12*4*$E221*$G221*$I221*$K221)+(DC221/12*3*$F221*$G221*$I221*$K221)</f>
        <v>0</v>
      </c>
      <c r="DE221" s="39"/>
      <c r="DF221" s="39">
        <f>(DE221/12*5*$D221*$G221*$H221*$K221*DF$9)+(DE221/12*4*$E221*$G221*$I221*$K221)+(DE221/12*3*$F221*$G221*$I221*$K221)</f>
        <v>0</v>
      </c>
      <c r="DG221" s="39"/>
      <c r="DH221" s="39">
        <f>(DG221/12*5*$D221*$G221*$H221*$L221*DH$9)+(DG221/12*4*$E221*$G221*$I221*$L221)+(DG221/12*3*$F221*$G221*$I221*$L221)</f>
        <v>0</v>
      </c>
      <c r="DI221" s="39"/>
      <c r="DJ221" s="39">
        <f>(DI221/12*5*$D221*$G221*$H221*$L221*DJ$9)+(DI221/12*4*$E221*$G221*$I221*$L221)+(DI221/12*3*$F221*$G221*$I221*$L221)</f>
        <v>0</v>
      </c>
      <c r="DK221" s="39"/>
      <c r="DL221" s="39">
        <f>(DK221/12*5*$D221*$G221*$H221*$M221*DL$9)+(DK221/12*4*$E221*$G221*$I221*$M221)+(DK221/12*3*$F221*$G221*$I221*$M221)</f>
        <v>0</v>
      </c>
      <c r="DM221" s="39"/>
      <c r="DN221" s="39">
        <f>(DM221/12*5*$D221*$G221*$H221*$N221*DN$9)+(DM221/12*4*$E221*$G221*$I221*$N221)+(DM221/12*3*$F221*$G221*$I221*$N221)</f>
        <v>0</v>
      </c>
      <c r="DO221" s="39"/>
      <c r="DP221" s="39">
        <f t="shared" si="1815"/>
        <v>0</v>
      </c>
      <c r="DQ221" s="39">
        <f t="shared" si="1928"/>
        <v>1294</v>
      </c>
      <c r="DR221" s="39">
        <f t="shared" si="1929"/>
        <v>33364910.222062998</v>
      </c>
    </row>
    <row r="222" spans="1:122" ht="30" customHeight="1" x14ac:dyDescent="0.25">
      <c r="A222" s="46"/>
      <c r="B222" s="47">
        <v>186</v>
      </c>
      <c r="C222" s="33" t="s">
        <v>353</v>
      </c>
      <c r="D222" s="34">
        <f t="shared" si="1818"/>
        <v>19063</v>
      </c>
      <c r="E222" s="35">
        <v>18530</v>
      </c>
      <c r="F222" s="35">
        <v>18715</v>
      </c>
      <c r="G222" s="48">
        <v>2.11</v>
      </c>
      <c r="H222" s="37">
        <v>1</v>
      </c>
      <c r="I222" s="38">
        <v>1</v>
      </c>
      <c r="J222" s="38"/>
      <c r="K222" s="34">
        <v>1.4</v>
      </c>
      <c r="L222" s="34">
        <v>1.68</v>
      </c>
      <c r="M222" s="34">
        <v>2.23</v>
      </c>
      <c r="N222" s="34">
        <v>2.57</v>
      </c>
      <c r="O222" s="39">
        <v>21</v>
      </c>
      <c r="P222" s="39">
        <f t="shared" ref="P222:P226" si="1930">(O222/12*5*$D222*$G222*$H222*$K222*P$9)+(O222/12*4*$E222*$G222*$I222*$K222*P$10)+(O222/12*3*$F222*$G222*$I222*$K222*P$10)</f>
        <v>1238403.6106749999</v>
      </c>
      <c r="Q222" s="39">
        <v>0</v>
      </c>
      <c r="R222" s="39">
        <f t="shared" ref="R222:R226" si="1931">(Q222/12*5*$D222*$G222*$H222*$K222*R$9)+(Q222/12*4*$E222*$G222*$I222*$K222*R$10)+(Q222/12*3*$F222*$G222*$I222*$K222*R$10)</f>
        <v>0</v>
      </c>
      <c r="S222" s="39">
        <v>0</v>
      </c>
      <c r="T222" s="39">
        <f t="shared" ref="T222:T226" si="1932">(S222/12*5*$D222*$G222*$H222*$K222*T$9)+(S222/12*4*$E222*$G222*$I222*$K222*T$10)+(S222/12*3*$F222*$G222*$I222*$K222*T$10)</f>
        <v>0</v>
      </c>
      <c r="U222" s="39"/>
      <c r="V222" s="39">
        <f t="shared" ref="V222:V226" si="1933">(U222/12*5*$D222*$G222*$H222*$K222*V$9)+(U222/12*4*$E222*$G222*$I222*$K222*V$10)+(U222/12*3*$F222*$G222*$I222*$K222*V$10)</f>
        <v>0</v>
      </c>
      <c r="W222" s="39">
        <v>0</v>
      </c>
      <c r="X222" s="39">
        <f t="shared" ref="X222:X226" si="1934">(W222/12*5*$D222*$G222*$H222*$K222*X$9)+(W222/12*4*$E222*$G222*$I222*$K222*X$10)+(W222/12*3*$F222*$G222*$I222*$K222*X$10)</f>
        <v>0</v>
      </c>
      <c r="Y222" s="39">
        <v>0</v>
      </c>
      <c r="Z222" s="39">
        <f t="shared" ref="Z222:Z226" si="1935">(Y222/12*5*$D222*$G222*$H222*$K222*Z$9)+(Y222/12*4*$E222*$G222*$I222*$K222*Z$10)+(Y222/12*3*$F222*$G222*$I222*$K222*Z$10)</f>
        <v>0</v>
      </c>
      <c r="AA222" s="39">
        <v>2</v>
      </c>
      <c r="AB222" s="39">
        <f t="shared" ref="AB222:AB226" si="1936">(AA222/12*5*$D222*$G222*$H222*$K222*AB$9)+(AA222/12*4*$E222*$G222*$I222*$K222*AB$10)+(AA222/12*3*$F222*$G222*$I222*$K222*AB$10)</f>
        <v>137183.34151666664</v>
      </c>
      <c r="AC222" s="39">
        <v>0</v>
      </c>
      <c r="AD222" s="39">
        <f t="shared" ref="AD222:AD226" si="1937">(AC222/12*5*$D222*$G222*$H222*$K222*AD$9)+(AC222/12*4*$E222*$G222*$I222*$K222*AD$10)+(AC222/12*3*$F222*$G222*$I222*$K222*AD$10)</f>
        <v>0</v>
      </c>
      <c r="AE222" s="39">
        <v>0</v>
      </c>
      <c r="AF222" s="39">
        <f t="shared" ref="AF222:AF226" si="1938">(AE222/12*5*$D222*$G222*$H222*$K222*AF$9)+(AE222/12*4*$E222*$G222*$I222*$K222*AF$10)+(AE222/12*3*$F222*$G222*$I222*$K222*AF$10)</f>
        <v>0</v>
      </c>
      <c r="AG222" s="39">
        <v>0</v>
      </c>
      <c r="AH222" s="39">
        <f t="shared" ref="AH222:AH226" si="1939">(AG222/12*5*$D222*$G222*$H222*$K222*AH$9)+(AG222/12*4*$E222*$G222*$I222*$K222*AH$10)+(AG222/12*3*$F222*$G222*$I222*$K222*AH$10)</f>
        <v>0</v>
      </c>
      <c r="AI222" s="39">
        <v>0</v>
      </c>
      <c r="AJ222" s="39">
        <f t="shared" ref="AJ222:AJ226" si="1940">(AI222/12*5*$D222*$G222*$H222*$K222*AJ$9)+(AI222/12*4*$E222*$G222*$I222*$K222*AJ$10)+(AI222/12*3*$F222*$G222*$I222*$K222*AJ$10)</f>
        <v>0</v>
      </c>
      <c r="AK222" s="39"/>
      <c r="AL222" s="39">
        <f t="shared" ref="AL222:AL226" si="1941">(AK222/12*5*$D222*$G222*$H222*$K222*AL$9)+(AK222/12*4*$E222*$G222*$I222*$K222*AL$10)+(AK222/12*3*$F222*$G222*$I222*$K222*AL$10)</f>
        <v>0</v>
      </c>
      <c r="AM222" s="42">
        <v>0</v>
      </c>
      <c r="AN222" s="39">
        <f t="shared" ref="AN222:AN226" si="1942">(AM222/12*5*$D222*$G222*$H222*$K222*AN$9)+(AM222/12*4*$E222*$G222*$I222*$K222*AN$10)+(AM222/12*3*$F222*$G222*$I222*$K222*AN$10)</f>
        <v>0</v>
      </c>
      <c r="AO222" s="43">
        <v>0</v>
      </c>
      <c r="AP222" s="39">
        <f t="shared" ref="AP222:AP226" si="1943">(AO222/12*5*$D222*$G222*$H222*$L222*AP$9)+(AO222/12*4*$E222*$G222*$I222*$L222*AP$10)+(AO222/12*3*$F222*$G222*$I222*$L222*AP$10)</f>
        <v>0</v>
      </c>
      <c r="AQ222" s="39">
        <v>0</v>
      </c>
      <c r="AR222" s="39">
        <f t="shared" ref="AR222:AR226" si="1944">(AQ222/12*5*$D222*$G222*$H222*$L222*AR$9)+(AQ222/12*4*$E222*$G222*$I222*$L222*AR$10)+(AQ222/12*3*$F222*$G222*$I222*$L222*AR$10)</f>
        <v>0</v>
      </c>
      <c r="AS222" s="39">
        <v>2</v>
      </c>
      <c r="AT222" s="39">
        <f t="shared" ref="AT222:AT226" si="1945">(AS222/12*5*$D222*$G222*$H222*$L222*AT$9)+(AS222/12*4*$E222*$G222*$I222*$L222*AT$10)+(AS222/12*3*$F222*$G222*$I222*$L222*AT$11)</f>
        <v>136328.55336799996</v>
      </c>
      <c r="AU222" s="39">
        <v>0</v>
      </c>
      <c r="AV222" s="39">
        <f t="shared" ref="AV222:AV226" si="1946">(AU222/12*5*$D222*$G222*$H222*$L222*AV$9)+(AU222/12*4*$E222*$G222*$I222*$L222*AV$10)+(AU222/12*3*$F222*$G222*$I222*$L222*AV$10)</f>
        <v>0</v>
      </c>
      <c r="AW222" s="39"/>
      <c r="AX222" s="39">
        <f t="shared" ref="AX222:AX226" si="1947">(AW222/12*5*$D222*$G222*$H222*$K222*AX$9)+(AW222/12*4*$E222*$G222*$I222*$K222*AX$10)+(AW222/12*3*$F222*$G222*$I222*$K222*AX$10)</f>
        <v>0</v>
      </c>
      <c r="AY222" s="39"/>
      <c r="AZ222" s="39">
        <f t="shared" ref="AZ222:AZ226" si="1948">(AY222/12*5*$D222*$G222*$H222*$K222*AZ$9)+(AY222/12*4*$E222*$G222*$I222*$K222*AZ$10)+(AY222/12*3*$F222*$G222*$I222*$K222*AZ$10)</f>
        <v>0</v>
      </c>
      <c r="BA222" s="39"/>
      <c r="BB222" s="39">
        <f t="shared" ref="BB222:BB226" si="1949">(BA222/12*5*$D222*$G222*$H222*$L222*BB$9)+(BA222/12*4*$E222*$G222*$I222*$L222*BB$10)+(BA222/12*3*$F222*$G222*$I222*$L222*BB$10)</f>
        <v>0</v>
      </c>
      <c r="BC222" s="39">
        <v>0</v>
      </c>
      <c r="BD222" s="39">
        <f t="shared" ref="BD222:BD226" si="1950">(BC222/12*5*$D222*$G222*$H222*$K222*BD$9)+(BC222/12*4*$E222*$G222*$I222*$K222*BD$10)+(BC222/12*3*$F222*$G222*$I222*$K222*BD$10)</f>
        <v>0</v>
      </c>
      <c r="BE222" s="39">
        <v>0</v>
      </c>
      <c r="BF222" s="39">
        <f t="shared" ref="BF222:BF226" si="1951">(BE222/12*5*$D222*$G222*$H222*$K222*BF$9)+(BE222/12*4*$E222*$G222*$I222*$K222*BF$10)+(BE222/12*3*$F222*$G222*$I222*$K222*BF$10)</f>
        <v>0</v>
      </c>
      <c r="BG222" s="39">
        <v>0</v>
      </c>
      <c r="BH222" s="39">
        <f t="shared" ref="BH222:BH226" si="1952">(BG222/12*5*$D222*$G222*$H222*$K222*BH$9)+(BG222/12*4*$E222*$G222*$I222*$K222*BH$10)+(BG222/12*3*$F222*$G222*$I222*$K222*BH$10)</f>
        <v>0</v>
      </c>
      <c r="BI222" s="39">
        <v>0</v>
      </c>
      <c r="BJ222" s="39">
        <f t="shared" ref="BJ222:BJ226" si="1953">(BI222/12*5*$D222*$G222*$H222*$L222*BJ$9)+(BI222/12*4*$E222*$G222*$I222*$L222*BJ$10)+(BI222/12*3*$F222*$G222*$I222*$L222*BJ$10)</f>
        <v>0</v>
      </c>
      <c r="BK222" s="39">
        <v>0</v>
      </c>
      <c r="BL222" s="39">
        <f t="shared" ref="BL222:BL226" si="1954">(BK222/12*5*$D222*$G222*$H222*$K222*BL$9)+(BK222/12*4*$E222*$G222*$I222*$K222*BL$10)+(BK222/12*3*$F222*$G222*$I222*$K222*BL$10)</f>
        <v>0</v>
      </c>
      <c r="BM222" s="39">
        <v>1</v>
      </c>
      <c r="BN222" s="39">
        <f t="shared" ref="BN222:BN226" si="1955">(BM222/12*5*$D222*$G222*$H222*$K222*BN$9)+(BM222/12*4*$E222*$G222*$I222*$K222*BN$10)+(BM222/12*3*$F222*$G222*$I222*$K222*BN$11)</f>
        <v>56803.563903333314</v>
      </c>
      <c r="BO222" s="49">
        <v>0</v>
      </c>
      <c r="BP222" s="39">
        <f t="shared" ref="BP222:BP226" si="1956">(BO222/12*5*$D222*$G222*$H222*$L222*BP$9)+(BO222/12*4*$E222*$G222*$I222*$L222*BP$10)+(BO222/12*3*$F222*$G222*$I222*$L222*BP$10)</f>
        <v>0</v>
      </c>
      <c r="BQ222" s="39">
        <v>0</v>
      </c>
      <c r="BR222" s="39">
        <f t="shared" ref="BR222:BR226" si="1957">(BQ222/12*5*$D222*$G222*$H222*$L222*BR$9)+(BQ222/12*4*$E222*$G222*$I222*$L222*BR$10)+(BQ222/12*3*$F222*$G222*$I222*$L222*BR$10)</f>
        <v>0</v>
      </c>
      <c r="BS222" s="39">
        <v>0</v>
      </c>
      <c r="BT222" s="39">
        <f t="shared" ref="BT222:BT226" si="1958">(BS222/12*5*$D222*$G222*$H222*$K222*BT$9)+(BS222/12*4*$E222*$G222*$I222*$K222*BT$10)+(BS222/12*3*$F222*$G222*$I222*$K222*BT$10)</f>
        <v>0</v>
      </c>
      <c r="BU222" s="39">
        <v>0</v>
      </c>
      <c r="BV222" s="39">
        <f t="shared" ref="BV222:BV226" si="1959">(BU222/12*5*$D222*$G222*$H222*$K222*BV$9)+(BU222/12*4*$E222*$G222*$I222*$K222*BV$10)+(BU222/12*3*$F222*$G222*$I222*$K222*BV$10)</f>
        <v>0</v>
      </c>
      <c r="BW222" s="39">
        <v>0</v>
      </c>
      <c r="BX222" s="39">
        <f t="shared" ref="BX222:BX226" si="1960">(BW222/12*5*$D222*$G222*$H222*$L222*BX$9)+(BW222/12*4*$E222*$G222*$I222*$L222*BX$10)+(BW222/12*3*$F222*$G222*$I222*$L222*BX$10)</f>
        <v>0</v>
      </c>
      <c r="BY222" s="39"/>
      <c r="BZ222" s="39">
        <f t="shared" ref="BZ222:BZ226" si="1961">(BY222/12*5*$D222*$G222*$H222*$L222*BZ$9)+(BY222/12*4*$E222*$G222*$I222*$L222*BZ$10)+(BY222/12*3*$F222*$G222*$I222*$L222*BZ$10)</f>
        <v>0</v>
      </c>
      <c r="CA222" s="39">
        <v>0</v>
      </c>
      <c r="CB222" s="39">
        <f t="shared" ref="CB222:CB226" si="1962">(CA222/12*5*$D222*$G222*$H222*$K222*CB$9)+(CA222/12*4*$E222*$G222*$I222*$K222*CB$10)+(CA222/12*3*$F222*$G222*$I222*$K222*CB$10)</f>
        <v>0</v>
      </c>
      <c r="CC222" s="39">
        <v>0</v>
      </c>
      <c r="CD222" s="39">
        <f t="shared" ref="CD222:CD226" si="1963">(CC222/12*5*$D222*$G222*$H222*$L222*CD$9)+(CC222/12*4*$E222*$G222*$I222*$L222*CD$10)+(CC222/12*3*$F222*$G222*$I222*$L222*CD$10)</f>
        <v>0</v>
      </c>
      <c r="CE222" s="39">
        <v>0</v>
      </c>
      <c r="CF222" s="39">
        <f t="shared" ref="CF222:CF226" si="1964">(CE222/12*5*$D222*$G222*$H222*$K222*CF$9)+(CE222/12*4*$E222*$G222*$I222*$K222*CF$10)+(CE222/12*3*$F222*$G222*$I222*$K222*CF$10)</f>
        <v>0</v>
      </c>
      <c r="CG222" s="39"/>
      <c r="CH222" s="39">
        <f t="shared" ref="CH222:CH226" si="1965">(CG222/12*5*$D222*$G222*$H222*$K222*CH$9)+(CG222/12*4*$E222*$G222*$I222*$K222*CH$10)+(CG222/12*3*$F222*$G222*$I222*$K222*CH$10)</f>
        <v>0</v>
      </c>
      <c r="CI222" s="39"/>
      <c r="CJ222" s="39">
        <f t="shared" ref="CJ222:CJ226" si="1966">(CI222/12*5*$D222*$G222*$H222*$K222*CJ$9)+(CI222/12*4*$E222*$G222*$I222*$K222*CJ$10)+(CI222/12*3*$F222*$G222*$I222*$K222*CJ$10)</f>
        <v>0</v>
      </c>
      <c r="CK222" s="39"/>
      <c r="CL222" s="39">
        <f t="shared" ref="CL222:CL226" si="1967">(CK222/12*5*$D222*$G222*$H222*$K222*CL$9)+(CK222/12*4*$E222*$G222*$I222*$K222*CL$10)+(CK222/12*3*$F222*$G222*$I222*$K222*CL$10)</f>
        <v>0</v>
      </c>
      <c r="CM222" s="39"/>
      <c r="CN222" s="39">
        <f t="shared" ref="CN222:CN226" si="1968">(CM222/12*5*$D222*$G222*$H222*$L222*CN$9)+(CM222/12*4*$E222*$G222*$I222*$L222*CN$10)+(CM222/12*3*$F222*$G222*$I222*$L222*CN$10)</f>
        <v>0</v>
      </c>
      <c r="CO222" s="39"/>
      <c r="CP222" s="39">
        <f t="shared" ref="CP222:CP226" si="1969">(CO222/12*5*$D222*$G222*$H222*$L222*CP$9)+(CO222/12*4*$E222*$G222*$I222*$L222*CP$10)+(CO222/12*3*$F222*$G222*$I222*$L222*CP$10)</f>
        <v>0</v>
      </c>
      <c r="CQ222" s="44"/>
      <c r="CR222" s="39">
        <f t="shared" ref="CR222:CR226" si="1970">(CQ222/12*5*$D222*$G222*$H222*$K222*CR$9)+(CQ222/12*4*$E222*$G222*$I222*$K222*CR$10)+(CQ222/12*3*$F222*$G222*$I222*$K222*CR$10)</f>
        <v>0</v>
      </c>
      <c r="CS222" s="39"/>
      <c r="CT222" s="39">
        <f t="shared" ref="CT222:CT226" si="1971">(CS222/12*5*$D222*$G222*$H222*$L222*CT$9)+(CS222/12*4*$E222*$G222*$I222*$L222*CT$10)+(CS222/12*3*$F222*$G222*$I222*$L222*CT$10)</f>
        <v>0</v>
      </c>
      <c r="CU222" s="39"/>
      <c r="CV222" s="39">
        <f t="shared" ref="CV222:CV226" si="1972">(CU222/12*5*$D222*$G222*$H222*$L222*CV$9)+(CU222/12*4*$E222*$G222*$I222*$L222*CV$10)+(CU222/12*3*$F222*$G222*$I222*$L222*CV$10)</f>
        <v>0</v>
      </c>
      <c r="CW222" s="39"/>
      <c r="CX222" s="39">
        <f t="shared" ref="CX222:CX226" si="1973">(CW222/12*5*$D222*$G222*$H222*$L222*CX$9)+(CW222/12*4*$E222*$G222*$I222*$L222*CX$10)+(CW222/12*3*$F222*$G222*$I222*$L222*CX$10)</f>
        <v>0</v>
      </c>
      <c r="CY222" s="39"/>
      <c r="CZ222" s="39">
        <f t="shared" ref="CZ222:CZ226" si="1974">(CY222/12*5*$D222*$G222*$H222*$L222*CZ$9)+(CY222/12*4*$E222*$G222*$I222*$L222*CZ$10)+(CY222/12*3*$F222*$G222*$I222*$L222*CZ$10)</f>
        <v>0</v>
      </c>
      <c r="DA222" s="39"/>
      <c r="DB222" s="39">
        <f t="shared" ref="DB222:DB226" si="1975">(DA222/12*5*$D222*$G222*$H222*$L222*DB$9)+(DA222/12*4*$E222*$G222*$I222*$L222*DB$10)+(DA222/12*3*$F222*$G222*$I222*$L222*DB$10)</f>
        <v>0</v>
      </c>
      <c r="DC222" s="39"/>
      <c r="DD222" s="39">
        <f t="shared" ref="DD222:DD226" si="1976">(DC222/12*5*$D222*$G222*$H222*$K222*DD$9)+(DC222/12*4*$E222*$G222*$I222*$K222*DD$10)+(DC222/12*3*$F222*$G222*$I222*$K222*DD$10)</f>
        <v>0</v>
      </c>
      <c r="DE222" s="39"/>
      <c r="DF222" s="39">
        <f t="shared" ref="DF222:DF226" si="1977">(DE222/12*5*$D222*$G222*$H222*$K222*DF$9)+(DE222/12*4*$E222*$G222*$I222*$K222*DF$10)+(DE222/12*3*$F222*$G222*$I222*$K222*DF$10)</f>
        <v>0</v>
      </c>
      <c r="DG222" s="39"/>
      <c r="DH222" s="39">
        <f t="shared" ref="DH222:DH226" si="1978">(DG222/12*5*$D222*$G222*$H222*$L222*DH$9)+(DG222/12*4*$E222*$G222*$I222*$L222*DH$10)+(DG222/12*3*$F222*$G222*$I222*$L222*DH$10)</f>
        <v>0</v>
      </c>
      <c r="DI222" s="39"/>
      <c r="DJ222" s="39">
        <f t="shared" ref="DJ222:DJ226" si="1979">(DI222/12*5*$D222*$G222*$H222*$L222*DJ$9)+(DI222/12*4*$E222*$G222*$I222*$L222*DJ$10)+(DI222/12*3*$F222*$G222*$I222*$L222*DJ$10)</f>
        <v>0</v>
      </c>
      <c r="DK222" s="39"/>
      <c r="DL222" s="39">
        <f t="shared" ref="DL222:DL226" si="1980">(DK222/12*5*$D222*$G222*$H222*$M222*DL$9)+(DK222/12*4*$E222*$G222*$I222*$M222*DL$10)+(DK222/12*3*$F222*$G222*$I222*$M222*DL$10)</f>
        <v>0</v>
      </c>
      <c r="DM222" s="39"/>
      <c r="DN222" s="39">
        <f t="shared" si="1759"/>
        <v>0</v>
      </c>
      <c r="DO222" s="39"/>
      <c r="DP222" s="39">
        <f t="shared" si="1815"/>
        <v>0</v>
      </c>
      <c r="DQ222" s="39">
        <f t="shared" si="1928"/>
        <v>26</v>
      </c>
      <c r="DR222" s="39">
        <f t="shared" si="1929"/>
        <v>1568719.0694629999</v>
      </c>
    </row>
    <row r="223" spans="1:122" ht="30" customHeight="1" x14ac:dyDescent="0.25">
      <c r="A223" s="46"/>
      <c r="B223" s="47">
        <v>187</v>
      </c>
      <c r="C223" s="33" t="s">
        <v>354</v>
      </c>
      <c r="D223" s="34">
        <f t="shared" si="1818"/>
        <v>19063</v>
      </c>
      <c r="E223" s="35">
        <v>18530</v>
      </c>
      <c r="F223" s="35">
        <v>18715</v>
      </c>
      <c r="G223" s="48">
        <v>3.97</v>
      </c>
      <c r="H223" s="37">
        <v>1</v>
      </c>
      <c r="I223" s="38">
        <v>1</v>
      </c>
      <c r="J223" s="38"/>
      <c r="K223" s="34">
        <v>1.4</v>
      </c>
      <c r="L223" s="34">
        <v>1.68</v>
      </c>
      <c r="M223" s="34">
        <v>2.23</v>
      </c>
      <c r="N223" s="34">
        <v>2.57</v>
      </c>
      <c r="O223" s="39">
        <v>0</v>
      </c>
      <c r="P223" s="39">
        <f t="shared" si="1930"/>
        <v>0</v>
      </c>
      <c r="Q223" s="39">
        <v>0</v>
      </c>
      <c r="R223" s="39">
        <f t="shared" si="1931"/>
        <v>0</v>
      </c>
      <c r="S223" s="39">
        <v>0</v>
      </c>
      <c r="T223" s="39">
        <f t="shared" si="1932"/>
        <v>0</v>
      </c>
      <c r="U223" s="39"/>
      <c r="V223" s="39">
        <f t="shared" si="1933"/>
        <v>0</v>
      </c>
      <c r="W223" s="39">
        <v>0</v>
      </c>
      <c r="X223" s="39">
        <f t="shared" si="1934"/>
        <v>0</v>
      </c>
      <c r="Y223" s="39">
        <v>0</v>
      </c>
      <c r="Z223" s="39">
        <f t="shared" si="1935"/>
        <v>0</v>
      </c>
      <c r="AA223" s="39">
        <v>1</v>
      </c>
      <c r="AB223" s="39">
        <f t="shared" si="1936"/>
        <v>129056.36630833331</v>
      </c>
      <c r="AC223" s="39">
        <v>0</v>
      </c>
      <c r="AD223" s="39">
        <f t="shared" si="1937"/>
        <v>0</v>
      </c>
      <c r="AE223" s="39">
        <v>0</v>
      </c>
      <c r="AF223" s="39">
        <f t="shared" si="1938"/>
        <v>0</v>
      </c>
      <c r="AG223" s="39">
        <v>0</v>
      </c>
      <c r="AH223" s="39">
        <f t="shared" si="1939"/>
        <v>0</v>
      </c>
      <c r="AI223" s="39"/>
      <c r="AJ223" s="39">
        <f t="shared" si="1940"/>
        <v>0</v>
      </c>
      <c r="AK223" s="39"/>
      <c r="AL223" s="39">
        <f t="shared" si="1941"/>
        <v>0</v>
      </c>
      <c r="AM223" s="42">
        <v>0</v>
      </c>
      <c r="AN223" s="39">
        <f t="shared" si="1942"/>
        <v>0</v>
      </c>
      <c r="AO223" s="43">
        <v>0</v>
      </c>
      <c r="AP223" s="39">
        <f t="shared" si="1943"/>
        <v>0</v>
      </c>
      <c r="AQ223" s="39">
        <v>0</v>
      </c>
      <c r="AR223" s="39">
        <f t="shared" si="1944"/>
        <v>0</v>
      </c>
      <c r="AS223" s="39">
        <v>0</v>
      </c>
      <c r="AT223" s="39">
        <f t="shared" si="1945"/>
        <v>0</v>
      </c>
      <c r="AU223" s="39">
        <v>0</v>
      </c>
      <c r="AV223" s="39">
        <f t="shared" si="1946"/>
        <v>0</v>
      </c>
      <c r="AW223" s="39"/>
      <c r="AX223" s="39">
        <f t="shared" si="1947"/>
        <v>0</v>
      </c>
      <c r="AY223" s="39"/>
      <c r="AZ223" s="39">
        <f t="shared" si="1948"/>
        <v>0</v>
      </c>
      <c r="BA223" s="39"/>
      <c r="BB223" s="39">
        <f t="shared" si="1949"/>
        <v>0</v>
      </c>
      <c r="BC223" s="39">
        <v>0</v>
      </c>
      <c r="BD223" s="39">
        <f t="shared" si="1950"/>
        <v>0</v>
      </c>
      <c r="BE223" s="39">
        <v>0</v>
      </c>
      <c r="BF223" s="39">
        <f t="shared" si="1951"/>
        <v>0</v>
      </c>
      <c r="BG223" s="39">
        <v>0</v>
      </c>
      <c r="BH223" s="39">
        <f t="shared" si="1952"/>
        <v>0</v>
      </c>
      <c r="BI223" s="39">
        <v>0</v>
      </c>
      <c r="BJ223" s="39">
        <f t="shared" si="1953"/>
        <v>0</v>
      </c>
      <c r="BK223" s="39">
        <v>0</v>
      </c>
      <c r="BL223" s="39">
        <f t="shared" si="1954"/>
        <v>0</v>
      </c>
      <c r="BM223" s="39"/>
      <c r="BN223" s="39">
        <f t="shared" si="1955"/>
        <v>0</v>
      </c>
      <c r="BO223" s="49">
        <v>0</v>
      </c>
      <c r="BP223" s="39">
        <f t="shared" si="1956"/>
        <v>0</v>
      </c>
      <c r="BQ223" s="39">
        <v>0</v>
      </c>
      <c r="BR223" s="39">
        <f t="shared" si="1957"/>
        <v>0</v>
      </c>
      <c r="BS223" s="39">
        <v>0</v>
      </c>
      <c r="BT223" s="39">
        <f t="shared" si="1958"/>
        <v>0</v>
      </c>
      <c r="BU223" s="39">
        <v>0</v>
      </c>
      <c r="BV223" s="39">
        <f t="shared" si="1959"/>
        <v>0</v>
      </c>
      <c r="BW223" s="39">
        <v>0</v>
      </c>
      <c r="BX223" s="39">
        <f t="shared" si="1960"/>
        <v>0</v>
      </c>
      <c r="BY223" s="39"/>
      <c r="BZ223" s="39">
        <f t="shared" si="1961"/>
        <v>0</v>
      </c>
      <c r="CA223" s="39">
        <v>0</v>
      </c>
      <c r="CB223" s="39">
        <f t="shared" si="1962"/>
        <v>0</v>
      </c>
      <c r="CC223" s="39">
        <v>0</v>
      </c>
      <c r="CD223" s="39">
        <f t="shared" si="1963"/>
        <v>0</v>
      </c>
      <c r="CE223" s="39">
        <v>0</v>
      </c>
      <c r="CF223" s="39">
        <f t="shared" si="1964"/>
        <v>0</v>
      </c>
      <c r="CG223" s="39"/>
      <c r="CH223" s="39">
        <f t="shared" si="1965"/>
        <v>0</v>
      </c>
      <c r="CI223" s="39"/>
      <c r="CJ223" s="39">
        <f t="shared" si="1966"/>
        <v>0</v>
      </c>
      <c r="CK223" s="39"/>
      <c r="CL223" s="39">
        <f t="shared" si="1967"/>
        <v>0</v>
      </c>
      <c r="CM223" s="39"/>
      <c r="CN223" s="39">
        <f t="shared" si="1968"/>
        <v>0</v>
      </c>
      <c r="CO223" s="39"/>
      <c r="CP223" s="39">
        <f t="shared" si="1969"/>
        <v>0</v>
      </c>
      <c r="CQ223" s="44"/>
      <c r="CR223" s="39">
        <f t="shared" si="1970"/>
        <v>0</v>
      </c>
      <c r="CS223" s="39"/>
      <c r="CT223" s="39">
        <f t="shared" si="1971"/>
        <v>0</v>
      </c>
      <c r="CU223" s="39"/>
      <c r="CV223" s="39">
        <f t="shared" si="1972"/>
        <v>0</v>
      </c>
      <c r="CW223" s="39"/>
      <c r="CX223" s="39">
        <f t="shared" si="1973"/>
        <v>0</v>
      </c>
      <c r="CY223" s="39"/>
      <c r="CZ223" s="39">
        <f t="shared" si="1974"/>
        <v>0</v>
      </c>
      <c r="DA223" s="39"/>
      <c r="DB223" s="39">
        <f t="shared" si="1975"/>
        <v>0</v>
      </c>
      <c r="DC223" s="39"/>
      <c r="DD223" s="39">
        <f t="shared" si="1976"/>
        <v>0</v>
      </c>
      <c r="DE223" s="39"/>
      <c r="DF223" s="39">
        <f t="shared" si="1977"/>
        <v>0</v>
      </c>
      <c r="DG223" s="39"/>
      <c r="DH223" s="39">
        <f t="shared" si="1978"/>
        <v>0</v>
      </c>
      <c r="DI223" s="39"/>
      <c r="DJ223" s="39">
        <f t="shared" si="1979"/>
        <v>0</v>
      </c>
      <c r="DK223" s="39"/>
      <c r="DL223" s="39">
        <f t="shared" si="1980"/>
        <v>0</v>
      </c>
      <c r="DM223" s="39"/>
      <c r="DN223" s="39">
        <f t="shared" si="1759"/>
        <v>0</v>
      </c>
      <c r="DO223" s="39"/>
      <c r="DP223" s="39">
        <f t="shared" si="1815"/>
        <v>0</v>
      </c>
      <c r="DQ223" s="39">
        <f t="shared" si="1928"/>
        <v>1</v>
      </c>
      <c r="DR223" s="39">
        <f t="shared" si="1929"/>
        <v>129056.36630833331</v>
      </c>
    </row>
    <row r="224" spans="1:122" ht="30" customHeight="1" x14ac:dyDescent="0.25">
      <c r="A224" s="46"/>
      <c r="B224" s="47">
        <v>188</v>
      </c>
      <c r="C224" s="33" t="s">
        <v>355</v>
      </c>
      <c r="D224" s="34">
        <f t="shared" si="1818"/>
        <v>19063</v>
      </c>
      <c r="E224" s="35">
        <v>18530</v>
      </c>
      <c r="F224" s="35">
        <v>18715</v>
      </c>
      <c r="G224" s="48">
        <v>4.3099999999999996</v>
      </c>
      <c r="H224" s="37">
        <v>1</v>
      </c>
      <c r="I224" s="38">
        <v>1</v>
      </c>
      <c r="J224" s="38"/>
      <c r="K224" s="34">
        <v>1.4</v>
      </c>
      <c r="L224" s="34">
        <v>1.68</v>
      </c>
      <c r="M224" s="34">
        <v>2.23</v>
      </c>
      <c r="N224" s="34">
        <v>2.57</v>
      </c>
      <c r="O224" s="39">
        <v>11</v>
      </c>
      <c r="P224" s="39">
        <f t="shared" si="1930"/>
        <v>1325044.3507583332</v>
      </c>
      <c r="Q224" s="39">
        <v>17</v>
      </c>
      <c r="R224" s="39">
        <f t="shared" si="1931"/>
        <v>2047795.8148083331</v>
      </c>
      <c r="S224" s="39">
        <v>0</v>
      </c>
      <c r="T224" s="39">
        <f t="shared" si="1932"/>
        <v>0</v>
      </c>
      <c r="U224" s="39"/>
      <c r="V224" s="39">
        <f t="shared" si="1933"/>
        <v>0</v>
      </c>
      <c r="W224" s="39">
        <v>0</v>
      </c>
      <c r="X224" s="39">
        <f t="shared" si="1934"/>
        <v>0</v>
      </c>
      <c r="Y224" s="39">
        <v>6</v>
      </c>
      <c r="Z224" s="39">
        <f t="shared" si="1935"/>
        <v>722751.46404999983</v>
      </c>
      <c r="AA224" s="39">
        <v>7</v>
      </c>
      <c r="AB224" s="39">
        <f t="shared" si="1936"/>
        <v>980763.36814166652</v>
      </c>
      <c r="AC224" s="39">
        <v>0</v>
      </c>
      <c r="AD224" s="39">
        <f t="shared" si="1937"/>
        <v>0</v>
      </c>
      <c r="AE224" s="39">
        <v>0</v>
      </c>
      <c r="AF224" s="39">
        <f t="shared" si="1938"/>
        <v>0</v>
      </c>
      <c r="AG224" s="39">
        <v>1</v>
      </c>
      <c r="AH224" s="39">
        <f t="shared" si="1939"/>
        <v>120458.57734166663</v>
      </c>
      <c r="AI224" s="39"/>
      <c r="AJ224" s="39">
        <f t="shared" si="1940"/>
        <v>0</v>
      </c>
      <c r="AK224" s="39"/>
      <c r="AL224" s="39">
        <f t="shared" si="1941"/>
        <v>0</v>
      </c>
      <c r="AM224" s="42">
        <v>0</v>
      </c>
      <c r="AN224" s="39">
        <f t="shared" si="1942"/>
        <v>0</v>
      </c>
      <c r="AO224" s="43">
        <v>0</v>
      </c>
      <c r="AP224" s="39">
        <f t="shared" si="1943"/>
        <v>0</v>
      </c>
      <c r="AQ224" s="39">
        <v>0</v>
      </c>
      <c r="AR224" s="39">
        <f t="shared" si="1944"/>
        <v>0</v>
      </c>
      <c r="AS224" s="39">
        <v>0</v>
      </c>
      <c r="AT224" s="39">
        <f t="shared" si="1945"/>
        <v>0</v>
      </c>
      <c r="AU224" s="39">
        <v>0</v>
      </c>
      <c r="AV224" s="39">
        <f t="shared" si="1946"/>
        <v>0</v>
      </c>
      <c r="AW224" s="39"/>
      <c r="AX224" s="39">
        <f t="shared" si="1947"/>
        <v>0</v>
      </c>
      <c r="AY224" s="39"/>
      <c r="AZ224" s="39">
        <f t="shared" si="1948"/>
        <v>0</v>
      </c>
      <c r="BA224" s="39"/>
      <c r="BB224" s="39">
        <f t="shared" si="1949"/>
        <v>0</v>
      </c>
      <c r="BC224" s="39">
        <v>0</v>
      </c>
      <c r="BD224" s="39">
        <f t="shared" si="1950"/>
        <v>0</v>
      </c>
      <c r="BE224" s="39">
        <v>0</v>
      </c>
      <c r="BF224" s="39">
        <f t="shared" si="1951"/>
        <v>0</v>
      </c>
      <c r="BG224" s="39">
        <v>0</v>
      </c>
      <c r="BH224" s="39">
        <f t="shared" si="1952"/>
        <v>0</v>
      </c>
      <c r="BI224" s="39">
        <v>0</v>
      </c>
      <c r="BJ224" s="39">
        <f t="shared" si="1953"/>
        <v>0</v>
      </c>
      <c r="BK224" s="39">
        <v>0</v>
      </c>
      <c r="BL224" s="39">
        <f t="shared" si="1954"/>
        <v>0</v>
      </c>
      <c r="BM224" s="39">
        <v>0</v>
      </c>
      <c r="BN224" s="39">
        <f t="shared" si="1955"/>
        <v>0</v>
      </c>
      <c r="BO224" s="49">
        <v>0</v>
      </c>
      <c r="BP224" s="39">
        <f t="shared" si="1956"/>
        <v>0</v>
      </c>
      <c r="BQ224" s="39">
        <v>0</v>
      </c>
      <c r="BR224" s="39">
        <f t="shared" si="1957"/>
        <v>0</v>
      </c>
      <c r="BS224" s="39">
        <v>0</v>
      </c>
      <c r="BT224" s="39">
        <f t="shared" si="1958"/>
        <v>0</v>
      </c>
      <c r="BU224" s="39">
        <v>0</v>
      </c>
      <c r="BV224" s="39">
        <f t="shared" si="1959"/>
        <v>0</v>
      </c>
      <c r="BW224" s="39">
        <v>0</v>
      </c>
      <c r="BX224" s="39">
        <f t="shared" si="1960"/>
        <v>0</v>
      </c>
      <c r="BY224" s="39"/>
      <c r="BZ224" s="39">
        <f t="shared" si="1961"/>
        <v>0</v>
      </c>
      <c r="CA224" s="39">
        <v>0</v>
      </c>
      <c r="CB224" s="39">
        <f t="shared" si="1962"/>
        <v>0</v>
      </c>
      <c r="CC224" s="39">
        <v>0</v>
      </c>
      <c r="CD224" s="39">
        <f t="shared" si="1963"/>
        <v>0</v>
      </c>
      <c r="CE224" s="39">
        <v>0</v>
      </c>
      <c r="CF224" s="39">
        <f t="shared" si="1964"/>
        <v>0</v>
      </c>
      <c r="CG224" s="39"/>
      <c r="CH224" s="39">
        <f t="shared" si="1965"/>
        <v>0</v>
      </c>
      <c r="CI224" s="39"/>
      <c r="CJ224" s="39">
        <f t="shared" si="1966"/>
        <v>0</v>
      </c>
      <c r="CK224" s="39"/>
      <c r="CL224" s="39">
        <f t="shared" si="1967"/>
        <v>0</v>
      </c>
      <c r="CM224" s="39"/>
      <c r="CN224" s="39">
        <f t="shared" si="1968"/>
        <v>0</v>
      </c>
      <c r="CO224" s="39"/>
      <c r="CP224" s="39">
        <f t="shared" si="1969"/>
        <v>0</v>
      </c>
      <c r="CQ224" s="44"/>
      <c r="CR224" s="39">
        <f t="shared" si="1970"/>
        <v>0</v>
      </c>
      <c r="CS224" s="39"/>
      <c r="CT224" s="39">
        <f t="shared" si="1971"/>
        <v>0</v>
      </c>
      <c r="CU224" s="39"/>
      <c r="CV224" s="39">
        <f t="shared" si="1972"/>
        <v>0</v>
      </c>
      <c r="CW224" s="39"/>
      <c r="CX224" s="39">
        <f t="shared" si="1973"/>
        <v>0</v>
      </c>
      <c r="CY224" s="39"/>
      <c r="CZ224" s="39">
        <f t="shared" si="1974"/>
        <v>0</v>
      </c>
      <c r="DA224" s="39"/>
      <c r="DB224" s="39">
        <f t="shared" si="1975"/>
        <v>0</v>
      </c>
      <c r="DC224" s="39"/>
      <c r="DD224" s="39">
        <f t="shared" si="1976"/>
        <v>0</v>
      </c>
      <c r="DE224" s="39"/>
      <c r="DF224" s="39">
        <f t="shared" si="1977"/>
        <v>0</v>
      </c>
      <c r="DG224" s="39"/>
      <c r="DH224" s="39">
        <f t="shared" si="1978"/>
        <v>0</v>
      </c>
      <c r="DI224" s="39"/>
      <c r="DJ224" s="39">
        <f t="shared" si="1979"/>
        <v>0</v>
      </c>
      <c r="DK224" s="39"/>
      <c r="DL224" s="39">
        <f t="shared" si="1980"/>
        <v>0</v>
      </c>
      <c r="DM224" s="39"/>
      <c r="DN224" s="39">
        <f t="shared" si="1759"/>
        <v>0</v>
      </c>
      <c r="DO224" s="39"/>
      <c r="DP224" s="39">
        <f t="shared" si="1815"/>
        <v>0</v>
      </c>
      <c r="DQ224" s="39">
        <f t="shared" si="1928"/>
        <v>42</v>
      </c>
      <c r="DR224" s="39">
        <f t="shared" si="1929"/>
        <v>5196813.5750999991</v>
      </c>
    </row>
    <row r="225" spans="1:122" ht="27.75" customHeight="1" x14ac:dyDescent="0.25">
      <c r="A225" s="46"/>
      <c r="B225" s="47">
        <v>189</v>
      </c>
      <c r="C225" s="33" t="s">
        <v>356</v>
      </c>
      <c r="D225" s="34">
        <f t="shared" si="1818"/>
        <v>19063</v>
      </c>
      <c r="E225" s="35">
        <v>18530</v>
      </c>
      <c r="F225" s="35">
        <v>18715</v>
      </c>
      <c r="G225" s="48">
        <v>1.2</v>
      </c>
      <c r="H225" s="37">
        <v>1</v>
      </c>
      <c r="I225" s="38">
        <v>1</v>
      </c>
      <c r="J225" s="38"/>
      <c r="K225" s="34">
        <v>1.4</v>
      </c>
      <c r="L225" s="34">
        <v>1.68</v>
      </c>
      <c r="M225" s="34">
        <v>2.23</v>
      </c>
      <c r="N225" s="34">
        <v>2.57</v>
      </c>
      <c r="O225" s="39">
        <v>8</v>
      </c>
      <c r="P225" s="39">
        <f t="shared" si="1930"/>
        <v>268306.80799999996</v>
      </c>
      <c r="Q225" s="39">
        <v>7</v>
      </c>
      <c r="R225" s="39">
        <f t="shared" si="1931"/>
        <v>234768.45699999999</v>
      </c>
      <c r="S225" s="39">
        <v>0</v>
      </c>
      <c r="T225" s="39">
        <f t="shared" si="1932"/>
        <v>0</v>
      </c>
      <c r="U225" s="39"/>
      <c r="V225" s="39">
        <f t="shared" si="1933"/>
        <v>0</v>
      </c>
      <c r="W225" s="39">
        <v>0</v>
      </c>
      <c r="X225" s="39">
        <f t="shared" si="1934"/>
        <v>0</v>
      </c>
      <c r="Y225" s="39">
        <v>0</v>
      </c>
      <c r="Z225" s="39">
        <f t="shared" si="1935"/>
        <v>0</v>
      </c>
      <c r="AA225" s="39">
        <v>0</v>
      </c>
      <c r="AB225" s="39">
        <f t="shared" si="1936"/>
        <v>0</v>
      </c>
      <c r="AC225" s="39">
        <v>0</v>
      </c>
      <c r="AD225" s="39">
        <f t="shared" si="1937"/>
        <v>0</v>
      </c>
      <c r="AE225" s="39">
        <v>0</v>
      </c>
      <c r="AF225" s="39">
        <f t="shared" si="1938"/>
        <v>0</v>
      </c>
      <c r="AG225" s="39">
        <v>0</v>
      </c>
      <c r="AH225" s="39">
        <f t="shared" si="1939"/>
        <v>0</v>
      </c>
      <c r="AI225" s="39"/>
      <c r="AJ225" s="39">
        <f t="shared" si="1940"/>
        <v>0</v>
      </c>
      <c r="AK225" s="39"/>
      <c r="AL225" s="39">
        <f t="shared" si="1941"/>
        <v>0</v>
      </c>
      <c r="AM225" s="42">
        <v>0</v>
      </c>
      <c r="AN225" s="39">
        <f t="shared" si="1942"/>
        <v>0</v>
      </c>
      <c r="AO225" s="43">
        <v>1</v>
      </c>
      <c r="AP225" s="39">
        <f t="shared" si="1943"/>
        <v>38766.413279999993</v>
      </c>
      <c r="AQ225" s="39">
        <v>0</v>
      </c>
      <c r="AR225" s="39">
        <f t="shared" si="1944"/>
        <v>0</v>
      </c>
      <c r="AS225" s="39">
        <v>2</v>
      </c>
      <c r="AT225" s="39">
        <f t="shared" si="1945"/>
        <v>77532.826559999987</v>
      </c>
      <c r="AU225" s="39">
        <v>0</v>
      </c>
      <c r="AV225" s="39">
        <f t="shared" si="1946"/>
        <v>0</v>
      </c>
      <c r="AW225" s="39"/>
      <c r="AX225" s="39">
        <f t="shared" si="1947"/>
        <v>0</v>
      </c>
      <c r="AY225" s="39"/>
      <c r="AZ225" s="39">
        <f t="shared" si="1948"/>
        <v>0</v>
      </c>
      <c r="BA225" s="39"/>
      <c r="BB225" s="39">
        <f t="shared" si="1949"/>
        <v>0</v>
      </c>
      <c r="BC225" s="39">
        <v>0</v>
      </c>
      <c r="BD225" s="39">
        <f t="shared" si="1950"/>
        <v>0</v>
      </c>
      <c r="BE225" s="39">
        <v>0</v>
      </c>
      <c r="BF225" s="39">
        <f t="shared" si="1951"/>
        <v>0</v>
      </c>
      <c r="BG225" s="39">
        <v>0</v>
      </c>
      <c r="BH225" s="39">
        <f t="shared" si="1952"/>
        <v>0</v>
      </c>
      <c r="BI225" s="39">
        <v>0</v>
      </c>
      <c r="BJ225" s="39">
        <f t="shared" si="1953"/>
        <v>0</v>
      </c>
      <c r="BK225" s="39">
        <v>3</v>
      </c>
      <c r="BL225" s="39">
        <f t="shared" si="1954"/>
        <v>101295.60209999999</v>
      </c>
      <c r="BM225" s="39">
        <v>0</v>
      </c>
      <c r="BN225" s="39">
        <f t="shared" si="1955"/>
        <v>0</v>
      </c>
      <c r="BO225" s="49">
        <v>0</v>
      </c>
      <c r="BP225" s="39">
        <f t="shared" si="1956"/>
        <v>0</v>
      </c>
      <c r="BQ225" s="39">
        <v>0</v>
      </c>
      <c r="BR225" s="39">
        <f t="shared" si="1957"/>
        <v>0</v>
      </c>
      <c r="BS225" s="39">
        <v>0</v>
      </c>
      <c r="BT225" s="39">
        <f t="shared" si="1958"/>
        <v>0</v>
      </c>
      <c r="BU225" s="39">
        <v>0</v>
      </c>
      <c r="BV225" s="39">
        <f t="shared" si="1959"/>
        <v>0</v>
      </c>
      <c r="BW225" s="39">
        <v>0</v>
      </c>
      <c r="BX225" s="39">
        <f t="shared" si="1960"/>
        <v>0</v>
      </c>
      <c r="BY225" s="39"/>
      <c r="BZ225" s="39">
        <f t="shared" si="1961"/>
        <v>0</v>
      </c>
      <c r="CA225" s="39">
        <v>0</v>
      </c>
      <c r="CB225" s="39">
        <f t="shared" si="1962"/>
        <v>0</v>
      </c>
      <c r="CC225" s="39"/>
      <c r="CD225" s="39">
        <f t="shared" si="1963"/>
        <v>0</v>
      </c>
      <c r="CE225" s="39">
        <v>0</v>
      </c>
      <c r="CF225" s="39">
        <f t="shared" si="1964"/>
        <v>0</v>
      </c>
      <c r="CG225" s="39"/>
      <c r="CH225" s="39">
        <f t="shared" si="1965"/>
        <v>0</v>
      </c>
      <c r="CI225" s="39"/>
      <c r="CJ225" s="39">
        <f t="shared" si="1966"/>
        <v>0</v>
      </c>
      <c r="CK225" s="39"/>
      <c r="CL225" s="39">
        <f t="shared" si="1967"/>
        <v>0</v>
      </c>
      <c r="CM225" s="39"/>
      <c r="CN225" s="39">
        <f t="shared" si="1968"/>
        <v>0</v>
      </c>
      <c r="CO225" s="39"/>
      <c r="CP225" s="39">
        <f t="shared" si="1969"/>
        <v>0</v>
      </c>
      <c r="CQ225" s="44"/>
      <c r="CR225" s="39">
        <f t="shared" si="1970"/>
        <v>0</v>
      </c>
      <c r="CS225" s="39"/>
      <c r="CT225" s="39">
        <f t="shared" si="1971"/>
        <v>0</v>
      </c>
      <c r="CU225" s="39"/>
      <c r="CV225" s="39">
        <f t="shared" si="1972"/>
        <v>0</v>
      </c>
      <c r="CW225" s="39"/>
      <c r="CX225" s="39">
        <f t="shared" si="1973"/>
        <v>0</v>
      </c>
      <c r="CY225" s="39">
        <v>2</v>
      </c>
      <c r="CZ225" s="39">
        <f t="shared" si="1974"/>
        <v>86361.334079999986</v>
      </c>
      <c r="DA225" s="39">
        <v>1</v>
      </c>
      <c r="DB225" s="39">
        <f t="shared" si="1975"/>
        <v>43260.731639999991</v>
      </c>
      <c r="DC225" s="39"/>
      <c r="DD225" s="39">
        <f t="shared" si="1976"/>
        <v>0</v>
      </c>
      <c r="DE225" s="39"/>
      <c r="DF225" s="39">
        <f t="shared" si="1977"/>
        <v>0</v>
      </c>
      <c r="DG225" s="39"/>
      <c r="DH225" s="39">
        <f t="shared" si="1978"/>
        <v>0</v>
      </c>
      <c r="DI225" s="39"/>
      <c r="DJ225" s="39">
        <f t="shared" si="1979"/>
        <v>0</v>
      </c>
      <c r="DK225" s="39"/>
      <c r="DL225" s="39">
        <f t="shared" si="1980"/>
        <v>0</v>
      </c>
      <c r="DM225" s="39"/>
      <c r="DN225" s="39">
        <f t="shared" si="1759"/>
        <v>0</v>
      </c>
      <c r="DO225" s="39"/>
      <c r="DP225" s="39">
        <f t="shared" si="1815"/>
        <v>0</v>
      </c>
      <c r="DQ225" s="39">
        <f t="shared" si="1928"/>
        <v>24</v>
      </c>
      <c r="DR225" s="39">
        <f t="shared" si="1929"/>
        <v>850292.17265999992</v>
      </c>
    </row>
    <row r="226" spans="1:122" ht="24.75" customHeight="1" x14ac:dyDescent="0.25">
      <c r="A226" s="46"/>
      <c r="B226" s="47">
        <v>190</v>
      </c>
      <c r="C226" s="33" t="s">
        <v>357</v>
      </c>
      <c r="D226" s="34">
        <f t="shared" si="1818"/>
        <v>19063</v>
      </c>
      <c r="E226" s="35">
        <v>18530</v>
      </c>
      <c r="F226" s="35">
        <v>18715</v>
      </c>
      <c r="G226" s="48">
        <v>2.37</v>
      </c>
      <c r="H226" s="37">
        <v>1</v>
      </c>
      <c r="I226" s="38">
        <v>1</v>
      </c>
      <c r="J226" s="38"/>
      <c r="K226" s="34">
        <v>1.4</v>
      </c>
      <c r="L226" s="34">
        <v>1.68</v>
      </c>
      <c r="M226" s="34">
        <v>2.23</v>
      </c>
      <c r="N226" s="34">
        <v>2.57</v>
      </c>
      <c r="O226" s="39">
        <v>268</v>
      </c>
      <c r="P226" s="39">
        <f t="shared" si="1930"/>
        <v>17751849.184299998</v>
      </c>
      <c r="Q226" s="39">
        <v>7</v>
      </c>
      <c r="R226" s="39">
        <f t="shared" si="1931"/>
        <v>463667.70257500006</v>
      </c>
      <c r="S226" s="39">
        <v>0</v>
      </c>
      <c r="T226" s="39">
        <f t="shared" si="1932"/>
        <v>0</v>
      </c>
      <c r="U226" s="39"/>
      <c r="V226" s="39">
        <f t="shared" si="1933"/>
        <v>0</v>
      </c>
      <c r="W226" s="39">
        <v>0</v>
      </c>
      <c r="X226" s="39">
        <f t="shared" si="1934"/>
        <v>0</v>
      </c>
      <c r="Y226" s="39">
        <v>78</v>
      </c>
      <c r="Z226" s="39">
        <f t="shared" si="1935"/>
        <v>5166582.9715499999</v>
      </c>
      <c r="AA226" s="39">
        <v>0</v>
      </c>
      <c r="AB226" s="39">
        <f t="shared" si="1936"/>
        <v>0</v>
      </c>
      <c r="AC226" s="39">
        <v>0</v>
      </c>
      <c r="AD226" s="39">
        <f t="shared" si="1937"/>
        <v>0</v>
      </c>
      <c r="AE226" s="39">
        <v>0</v>
      </c>
      <c r="AF226" s="39">
        <f t="shared" si="1938"/>
        <v>0</v>
      </c>
      <c r="AG226" s="39">
        <v>0</v>
      </c>
      <c r="AH226" s="39">
        <f t="shared" si="1939"/>
        <v>0</v>
      </c>
      <c r="AI226" s="39"/>
      <c r="AJ226" s="39">
        <f t="shared" si="1940"/>
        <v>0</v>
      </c>
      <c r="AK226" s="39"/>
      <c r="AL226" s="39">
        <f t="shared" si="1941"/>
        <v>0</v>
      </c>
      <c r="AM226" s="42">
        <v>0</v>
      </c>
      <c r="AN226" s="39">
        <f t="shared" si="1942"/>
        <v>0</v>
      </c>
      <c r="AO226" s="43">
        <v>15</v>
      </c>
      <c r="AP226" s="39">
        <f t="shared" si="1943"/>
        <v>1148454.99342</v>
      </c>
      <c r="AQ226" s="39">
        <v>0</v>
      </c>
      <c r="AR226" s="39">
        <f t="shared" si="1944"/>
        <v>0</v>
      </c>
      <c r="AS226" s="39">
        <v>30</v>
      </c>
      <c r="AT226" s="39">
        <f t="shared" si="1945"/>
        <v>2296909.9868399999</v>
      </c>
      <c r="AU226" s="39">
        <v>0</v>
      </c>
      <c r="AV226" s="39">
        <f t="shared" si="1946"/>
        <v>0</v>
      </c>
      <c r="AW226" s="39"/>
      <c r="AX226" s="39">
        <f t="shared" si="1947"/>
        <v>0</v>
      </c>
      <c r="AY226" s="39"/>
      <c r="AZ226" s="39">
        <f t="shared" si="1948"/>
        <v>0</v>
      </c>
      <c r="BA226" s="39">
        <v>6</v>
      </c>
      <c r="BB226" s="39">
        <f t="shared" si="1949"/>
        <v>446839.24067999999</v>
      </c>
      <c r="BC226" s="39">
        <v>0</v>
      </c>
      <c r="BD226" s="39">
        <f t="shared" si="1950"/>
        <v>0</v>
      </c>
      <c r="BE226" s="39">
        <v>0</v>
      </c>
      <c r="BF226" s="39">
        <f t="shared" si="1951"/>
        <v>0</v>
      </c>
      <c r="BG226" s="39">
        <v>0</v>
      </c>
      <c r="BH226" s="39">
        <f t="shared" si="1952"/>
        <v>0</v>
      </c>
      <c r="BI226" s="39">
        <v>0</v>
      </c>
      <c r="BJ226" s="39">
        <f t="shared" si="1953"/>
        <v>0</v>
      </c>
      <c r="BK226" s="39">
        <v>0</v>
      </c>
      <c r="BL226" s="39">
        <f t="shared" si="1954"/>
        <v>0</v>
      </c>
      <c r="BM226" s="39">
        <v>3</v>
      </c>
      <c r="BN226" s="39">
        <f t="shared" si="1955"/>
        <v>191409.16556999998</v>
      </c>
      <c r="BO226" s="49">
        <v>0</v>
      </c>
      <c r="BP226" s="39">
        <f t="shared" si="1956"/>
        <v>0</v>
      </c>
      <c r="BQ226" s="39">
        <v>0</v>
      </c>
      <c r="BR226" s="39">
        <f t="shared" si="1957"/>
        <v>0</v>
      </c>
      <c r="BS226" s="39">
        <v>0</v>
      </c>
      <c r="BT226" s="39">
        <f t="shared" si="1958"/>
        <v>0</v>
      </c>
      <c r="BU226" s="39">
        <v>0</v>
      </c>
      <c r="BV226" s="39">
        <f t="shared" si="1959"/>
        <v>0</v>
      </c>
      <c r="BW226" s="39">
        <v>0</v>
      </c>
      <c r="BX226" s="39">
        <f t="shared" si="1960"/>
        <v>0</v>
      </c>
      <c r="BY226" s="39"/>
      <c r="BZ226" s="39">
        <f t="shared" si="1961"/>
        <v>0</v>
      </c>
      <c r="CA226" s="39">
        <v>0</v>
      </c>
      <c r="CB226" s="39">
        <f t="shared" si="1962"/>
        <v>0</v>
      </c>
      <c r="CC226" s="39"/>
      <c r="CD226" s="39">
        <f t="shared" si="1963"/>
        <v>0</v>
      </c>
      <c r="CE226" s="39"/>
      <c r="CF226" s="39">
        <f t="shared" si="1964"/>
        <v>0</v>
      </c>
      <c r="CG226" s="39"/>
      <c r="CH226" s="39">
        <f t="shared" si="1965"/>
        <v>0</v>
      </c>
      <c r="CI226" s="39"/>
      <c r="CJ226" s="39">
        <f t="shared" si="1966"/>
        <v>0</v>
      </c>
      <c r="CK226" s="39"/>
      <c r="CL226" s="39">
        <f t="shared" si="1967"/>
        <v>0</v>
      </c>
      <c r="CM226" s="39">
        <v>7</v>
      </c>
      <c r="CN226" s="39">
        <f t="shared" si="1968"/>
        <v>531296.71259700018</v>
      </c>
      <c r="CO226" s="39">
        <v>8</v>
      </c>
      <c r="CP226" s="39">
        <f t="shared" si="1969"/>
        <v>698042.12738399988</v>
      </c>
      <c r="CQ226" s="44"/>
      <c r="CR226" s="39">
        <f t="shared" si="1970"/>
        <v>0</v>
      </c>
      <c r="CS226" s="39"/>
      <c r="CT226" s="39">
        <f t="shared" si="1971"/>
        <v>0</v>
      </c>
      <c r="CU226" s="39"/>
      <c r="CV226" s="39">
        <f t="shared" si="1972"/>
        <v>0</v>
      </c>
      <c r="CW226" s="39"/>
      <c r="CX226" s="39">
        <f t="shared" si="1973"/>
        <v>0</v>
      </c>
      <c r="CY226" s="39"/>
      <c r="CZ226" s="39">
        <f t="shared" si="1974"/>
        <v>0</v>
      </c>
      <c r="DA226" s="39"/>
      <c r="DB226" s="39">
        <f t="shared" si="1975"/>
        <v>0</v>
      </c>
      <c r="DC226" s="39"/>
      <c r="DD226" s="39">
        <f t="shared" si="1976"/>
        <v>0</v>
      </c>
      <c r="DE226" s="39"/>
      <c r="DF226" s="39">
        <f t="shared" si="1977"/>
        <v>0</v>
      </c>
      <c r="DG226" s="39"/>
      <c r="DH226" s="39">
        <f t="shared" si="1978"/>
        <v>0</v>
      </c>
      <c r="DI226" s="39"/>
      <c r="DJ226" s="39">
        <f t="shared" si="1979"/>
        <v>0</v>
      </c>
      <c r="DK226" s="39">
        <v>1</v>
      </c>
      <c r="DL226" s="39">
        <f t="shared" si="1980"/>
        <v>125518.15213125</v>
      </c>
      <c r="DM226" s="39"/>
      <c r="DN226" s="39">
        <f t="shared" si="1759"/>
        <v>0</v>
      </c>
      <c r="DO226" s="39"/>
      <c r="DP226" s="39">
        <f t="shared" si="1815"/>
        <v>0</v>
      </c>
      <c r="DQ226" s="39">
        <f t="shared" si="1928"/>
        <v>423</v>
      </c>
      <c r="DR226" s="39">
        <f t="shared" si="1929"/>
        <v>28820570.237047248</v>
      </c>
    </row>
    <row r="227" spans="1:122" ht="26.25" customHeight="1" x14ac:dyDescent="0.25">
      <c r="A227" s="46"/>
      <c r="B227" s="47">
        <v>191</v>
      </c>
      <c r="C227" s="33" t="s">
        <v>358</v>
      </c>
      <c r="D227" s="34">
        <f t="shared" si="1818"/>
        <v>19063</v>
      </c>
      <c r="E227" s="35">
        <v>18530</v>
      </c>
      <c r="F227" s="35">
        <v>18715</v>
      </c>
      <c r="G227" s="48">
        <v>4.13</v>
      </c>
      <c r="H227" s="37">
        <v>1</v>
      </c>
      <c r="I227" s="68">
        <v>0.9</v>
      </c>
      <c r="J227" s="66"/>
      <c r="K227" s="34">
        <v>1.4</v>
      </c>
      <c r="L227" s="34">
        <v>1.68</v>
      </c>
      <c r="M227" s="34">
        <v>2.23</v>
      </c>
      <c r="N227" s="34">
        <v>2.57</v>
      </c>
      <c r="O227" s="39">
        <v>222</v>
      </c>
      <c r="P227" s="39">
        <f>(O227/12*5*$D227*$G227*$H227*$K227*P$9)+(O227/12*4*$E227*$G227*$I227*$K227)+(O227/12*3*$F227*$G227*$I227*$K227)</f>
        <v>22838165.830549996</v>
      </c>
      <c r="Q227" s="39">
        <v>7</v>
      </c>
      <c r="R227" s="39">
        <f>(Q227/12*5*$D227*$G227*$H227*$K227*R$9)+(Q227/12*4*$E227*$G227*$I227*$K227)+(Q227/12*3*$F227*$G227*$I227*$K227)</f>
        <v>720122.34600833349</v>
      </c>
      <c r="S227" s="39">
        <v>0</v>
      </c>
      <c r="T227" s="39">
        <f>(S227/12*5*$D227*$G227*$H227*$K227*T$9)+(S227/12*4*$E227*$G227*$I227*$K227)+(S227/12*3*$F227*$G227*$I227*$K227)</f>
        <v>0</v>
      </c>
      <c r="U227" s="39"/>
      <c r="V227" s="39">
        <f>(U227/12*5*$D227*$G227*$H227*$K227*V$9)+(U227/12*4*$E227*$G227*$I227*$K227)+(U227/12*3*$F227*$G227*$I227*$K227)</f>
        <v>0</v>
      </c>
      <c r="W227" s="39">
        <v>0</v>
      </c>
      <c r="X227" s="39">
        <f>(W227/12*5*$D227*$G227*$H227*$K227*X$9)+(W227/12*4*$E227*$G227*$I227*$K227)+(W227/12*3*$F227*$G227*$I227*$K227)</f>
        <v>0</v>
      </c>
      <c r="Y227" s="39">
        <v>29</v>
      </c>
      <c r="Z227" s="39">
        <f>(Y227/12*5*$D227*$G227*$H227*$K227*Z$9)+(Y227/12*4*$E227*$G227*$I227*$K227)+(Y227/12*3*$F227*$G227*$I227*$K227)</f>
        <v>2983364.0048916661</v>
      </c>
      <c r="AA227" s="39">
        <v>5</v>
      </c>
      <c r="AB227" s="39">
        <f>(AA227/12*5*$D227*$G227*$H227*$K227*AB$9)+(AA227/12*4*$E227*$G227*$I227*$K227)+(AA227/12*3*$F227*$G227*$I227*$K227)</f>
        <v>514373.10429166665</v>
      </c>
      <c r="AC227" s="39">
        <v>0</v>
      </c>
      <c r="AD227" s="39">
        <f>(AC227/12*5*$D227*$G227*$H227*$K227*AD$9)+(AC227/12*4*$E227*$G227*$I227*$K227)+(AC227/12*3*$F227*$G227*$I227*$K227)</f>
        <v>0</v>
      </c>
      <c r="AE227" s="39">
        <v>0</v>
      </c>
      <c r="AF227" s="39">
        <f>(AE227/12*5*$D227*$G227*$H227*$K227*AF$9)+(AE227/12*4*$E227*$G227*$I227*$K227)+(AE227/12*3*$F227*$G227*$I227*$K227)</f>
        <v>0</v>
      </c>
      <c r="AG227" s="39">
        <v>0</v>
      </c>
      <c r="AH227" s="39">
        <f>(AG227/12*5*$D227*$G227*$H227*$K227*AH$9)+(AG227/12*4*$E227*$G227*$I227*$K227)+(AG227/12*3*$F227*$G227*$I227*$K227)</f>
        <v>0</v>
      </c>
      <c r="AI227" s="39"/>
      <c r="AJ227" s="39">
        <f>(AI227/12*5*$D227*$G227*$H227*$K227*AJ$9)+(AI227/12*4*$E227*$G227*$I227*$K227)+(AI227/12*3*$F227*$G227*$I227*$K227)</f>
        <v>0</v>
      </c>
      <c r="AK227" s="39"/>
      <c r="AL227" s="39">
        <f>(AK227/12*5*$D227*$G227*$H227*$K227*AL$9)+(AK227/12*4*$E227*$G227*$I227*$K227)+(AK227/12*3*$F227*$G227*$I227*$K227)</f>
        <v>0</v>
      </c>
      <c r="AM227" s="42">
        <v>2</v>
      </c>
      <c r="AN227" s="39">
        <f>(AM227/12*5*$D227*$G227*$H227*$K227*AN$9)+(AM227/12*4*$E227*$G227*$I227*$K227)+(AM227/12*3*$F227*$G227*$I227*$K227)</f>
        <v>204371.46339166665</v>
      </c>
      <c r="AO227" s="43">
        <v>0</v>
      </c>
      <c r="AP227" s="39">
        <f>(AO227/12*5*$D227*$G227*$H227*$L227*AP$9)+(AO227/12*4*$E227*$G227*$I227*$L227)+(AO227/12*3*$F227*$G227*$I227*$L227)</f>
        <v>0</v>
      </c>
      <c r="AQ227" s="39">
        <v>0</v>
      </c>
      <c r="AR227" s="39">
        <f>(AQ227/12*5*$D227*$G227*$H227*$L227*AR$9)+(AQ227/12*4*$E227*$G227*$I227*$L227)+(AQ227/12*3*$F227*$G227*$I227*$L227)</f>
        <v>0</v>
      </c>
      <c r="AS227" s="39">
        <v>17</v>
      </c>
      <c r="AT227" s="39">
        <f>(AS227/12*5*$D227*$G227*$H227*$L227*AT$9)+(AS227/12*4*$E227*$G227*$I227*$L227)+(AS227/12*3*$F227*$G227*$I227*$L227)</f>
        <v>2104263.6010760004</v>
      </c>
      <c r="AU227" s="39">
        <v>0</v>
      </c>
      <c r="AV227" s="39">
        <f>(AU227/12*5*$D227*$G227*$H227*$L227*AV$9)+(AU227/12*4*$E227*$G227*$I227*$L227)+(AU227/12*3*$F227*$G227*$I227*$L227)</f>
        <v>0</v>
      </c>
      <c r="AW227" s="39"/>
      <c r="AX227" s="39">
        <f>(AW227/12*5*$D227*$G227*$H227*$K227*AX$9)+(AW227/12*4*$E227*$G227*$I227*$K227)+(AW227/12*3*$F227*$G227*$I227*$K227)</f>
        <v>0</v>
      </c>
      <c r="AY227" s="39"/>
      <c r="AZ227" s="39">
        <f>(AY227/12*5*$D227*$G227*$H227*$K227*AZ$9)+(AY227/12*4*$E227*$G227*$I227*$K227)+(AY227/12*3*$F227*$G227*$I227*$K227)</f>
        <v>0</v>
      </c>
      <c r="BA227" s="39"/>
      <c r="BB227" s="39">
        <f>(BA227/12*5*$D227*$G227*$H227*$L227*BB$9)+(BA227/12*4*$E227*$G227*$I227*$L227)+(BA227/12*3*$F227*$G227*$I227*$L227)</f>
        <v>0</v>
      </c>
      <c r="BC227" s="39">
        <v>0</v>
      </c>
      <c r="BD227" s="39">
        <f>(BC227/12*5*$D227*$G227*$H227*$K227*BD$9)+(BC227/12*4*$E227*$G227*$I227*$K227)+(BC227/12*3*$F227*$G227*$I227*$K227)</f>
        <v>0</v>
      </c>
      <c r="BE227" s="39">
        <v>0</v>
      </c>
      <c r="BF227" s="39">
        <f>(BE227/12*5*$D227*$G227*$H227*$K227*BF$9)+(BE227/12*4*$E227*$G227*$I227*$K227)+(BE227/12*3*$F227*$G227*$I227*$K227)</f>
        <v>0</v>
      </c>
      <c r="BG227" s="39">
        <v>0</v>
      </c>
      <c r="BH227" s="39">
        <f>(BG227/12*5*$D227*$G227*$H227*$K227*BH$9)+(BG227/12*4*$E227*$G227*$I227*$K227)+(BG227/12*3*$F227*$G227*$I227*$K227)</f>
        <v>0</v>
      </c>
      <c r="BI227" s="39">
        <v>0</v>
      </c>
      <c r="BJ227" s="39">
        <f>(BI227/12*5*$D227*$G227*$H227*$L227*BJ$9)+(BI227/12*4*$E227*$G227*$I227*$L227)+(BI227/12*3*$F227*$G227*$I227*$L227)</f>
        <v>0</v>
      </c>
      <c r="BK227" s="39">
        <v>0</v>
      </c>
      <c r="BL227" s="39">
        <f>(BK227/12*5*$D227*$G227*$H227*$K227*BL$9)+(BK227/12*4*$E227*$G227*$I227*$K227)+(BK227/12*3*$F227*$G227*$I227*$K227)</f>
        <v>0</v>
      </c>
      <c r="BM227" s="39">
        <v>2</v>
      </c>
      <c r="BN227" s="39">
        <f>(BM227/12*5*$D227*$G227*$H227*$K227*BN$9)+(BM227/12*4*$E227*$G227*$I227*$K227)+(BM227/12*3*$F227*$G227*$I227*$K227)</f>
        <v>206300.35304666666</v>
      </c>
      <c r="BO227" s="49"/>
      <c r="BP227" s="39">
        <f>(BO227/12*5*$D227*$G227*$H227*$L227*BP$9)+(BO227/12*4*$E227*$G227*$I227*$L227)+(BO227/12*3*$F227*$G227*$I227*$L227)</f>
        <v>0</v>
      </c>
      <c r="BQ227" s="39">
        <v>0</v>
      </c>
      <c r="BR227" s="39">
        <f>(BQ227/12*5*$D227*$G227*$H227*$L227*BR$9)+(BQ227/12*4*$E227*$G227*$I227*$L227)+(BQ227/12*3*$F227*$G227*$I227*$L227)</f>
        <v>0</v>
      </c>
      <c r="BS227" s="39">
        <v>0</v>
      </c>
      <c r="BT227" s="39">
        <f>(BS227/12*5*$D227*$G227*$H227*$K227*BT$9)+(BS227/12*4*$E227*$G227*$I227*$K227)+(BS227/12*3*$F227*$G227*$I227*$K227)</f>
        <v>0</v>
      </c>
      <c r="BU227" s="39">
        <v>0</v>
      </c>
      <c r="BV227" s="39">
        <f>(BU227/12*5*$D227*$G227*$H227*$K227*BV$9)+(BU227/12*4*$E227*$G227*$I227*$K227)+(BU227/12*3*$F227*$G227*$I227*$K227)</f>
        <v>0</v>
      </c>
      <c r="BW227" s="39">
        <v>0</v>
      </c>
      <c r="BX227" s="39">
        <f>(BW227/12*5*$D227*$G227*$H227*$L227*BX$9)+(BW227/12*4*$E227*$G227*$I227*$L227)+(BW227/12*3*$F227*$G227*$I227*$L227)</f>
        <v>0</v>
      </c>
      <c r="BY227" s="39"/>
      <c r="BZ227" s="39">
        <f>(BY227/12*5*$D227*$G227*$H227*$L227*BZ$9)+(BY227/12*4*$E227*$G227*$I227*$L227)+(BY227/12*3*$F227*$G227*$I227*$L227)</f>
        <v>0</v>
      </c>
      <c r="CA227" s="39">
        <v>0</v>
      </c>
      <c r="CB227" s="39">
        <f>(CA227/12*5*$D227*$G227*$H227*$K227*CB$9)+(CA227/12*4*$E227*$G227*$I227*$K227)+(CA227/12*3*$F227*$G227*$I227*$K227)</f>
        <v>0</v>
      </c>
      <c r="CC227" s="39">
        <v>0</v>
      </c>
      <c r="CD227" s="39">
        <f>(CC227/12*5*$D227*$G227*$H227*$L227*CD$9)+(CC227/12*4*$E227*$G227*$I227*$L227)+(CC227/12*3*$F227*$G227*$I227*$L227)</f>
        <v>0</v>
      </c>
      <c r="CE227" s="39">
        <v>0</v>
      </c>
      <c r="CF227" s="39">
        <f>(CE227/12*5*$D227*$G227*$H227*$K227*CF$9)+(CE227/12*4*$E227*$G227*$I227*$K227)+(CE227/12*3*$F227*$G227*$I227*$K227)</f>
        <v>0</v>
      </c>
      <c r="CG227" s="39"/>
      <c r="CH227" s="39">
        <f>(CG227/12*5*$D227*$G227*$H227*$K227*CH$9)+(CG227/12*4*$E227*$G227*$I227*$K227)+(CG227/12*3*$F227*$G227*$I227*$K227)</f>
        <v>0</v>
      </c>
      <c r="CI227" s="39"/>
      <c r="CJ227" s="39">
        <f>(CI227/12*5*$D227*$G227*$H227*$K227*CJ$9)+(CI227/12*4*$E227*$G227*$I227*$K227)+(CI227/12*3*$F227*$G227*$I227*$K227)</f>
        <v>0</v>
      </c>
      <c r="CK227" s="39"/>
      <c r="CL227" s="39">
        <f>(CK227/12*5*$D227*$G227*$H227*$K227*CL$9)+(CK227/12*4*$E227*$G227*$I227*$K227)+(CK227/12*3*$F227*$G227*$I227*$K227)</f>
        <v>0</v>
      </c>
      <c r="CM227" s="39"/>
      <c r="CN227" s="39">
        <f>(CM227/12*5*$D227*$G227*$H227*$L227*CN$9)+(CM227/12*4*$E227*$G227*$I227*$L227)+(CM227/12*3*$F227*$G227*$I227*$L227)</f>
        <v>0</v>
      </c>
      <c r="CO227" s="39"/>
      <c r="CP227" s="39">
        <f>(CO227/12*5*$D227*$G227*$H227*$L227*CP$9)+(CO227/12*4*$E227*$G227*$I227*$L227)+(CO227/12*3*$F227*$G227*$I227*$L227)</f>
        <v>0</v>
      </c>
      <c r="CQ227" s="44"/>
      <c r="CR227" s="39">
        <f>(CQ227/12*5*$D227*$G227*$H227*$K227*CR$9)+(CQ227/12*4*$E227*$G227*$I227*$K227)+(CQ227/12*3*$F227*$G227*$I227*$K227)</f>
        <v>0</v>
      </c>
      <c r="CS227" s="39"/>
      <c r="CT227" s="39">
        <f>(CS227/12*5*$D227*$G227*$H227*$L227*CT$9)+(CS227/12*4*$E227*$G227*$I227*$L227)+(CS227/12*3*$F227*$G227*$I227*$L227)</f>
        <v>0</v>
      </c>
      <c r="CU227" s="39"/>
      <c r="CV227" s="39">
        <f>(CU227/12*5*$D227*$G227*$H227*$L227*CV$9)+(CU227/12*4*$E227*$G227*$I227*$L227)+(CU227/12*3*$F227*$G227*$I227*$L227)</f>
        <v>0</v>
      </c>
      <c r="CW227" s="39"/>
      <c r="CX227" s="39">
        <f>(CW227/12*5*$D227*$G227*$H227*$L227*CX$9)+(CW227/12*4*$E227*$G227*$I227*$L227)+(CW227/12*3*$F227*$G227*$I227*$L227)</f>
        <v>0</v>
      </c>
      <c r="CY227" s="39">
        <v>2</v>
      </c>
      <c r="CZ227" s="39">
        <f>(CY227/12*5*$D227*$G227*$H227*$L227*CZ$9)+(CY227/12*4*$E227*$G227*$I227*$L227)+(CY227/12*3*$F227*$G227*$I227*$L227)</f>
        <v>258362.20572399994</v>
      </c>
      <c r="DA227" s="39"/>
      <c r="DB227" s="39">
        <f>(DA227/12*5*$D227*$G227*$H227*$L227*DB$9)+(DA227/12*4*$E227*$G227*$I227*$L227)+(DA227/12*3*$F227*$G227*$I227*$L227)</f>
        <v>0</v>
      </c>
      <c r="DC227" s="39"/>
      <c r="DD227" s="39">
        <f>(DC227/12*5*$D227*$G227*$H227*$K227*DD$9)+(DC227/12*4*$E227*$G227*$I227*$K227)+(DC227/12*3*$F227*$G227*$I227*$K227)</f>
        <v>0</v>
      </c>
      <c r="DE227" s="39"/>
      <c r="DF227" s="39">
        <f>(DE227/12*5*$D227*$G227*$H227*$K227*DF$9)+(DE227/12*4*$E227*$G227*$I227*$K227)+(DE227/12*3*$F227*$G227*$I227*$K227)</f>
        <v>0</v>
      </c>
      <c r="DG227" s="39"/>
      <c r="DH227" s="39">
        <f>(DG227/12*5*$D227*$G227*$H227*$L227*DH$9)+(DG227/12*4*$E227*$G227*$I227*$L227)+(DG227/12*3*$F227*$G227*$I227*$L227)</f>
        <v>0</v>
      </c>
      <c r="DI227" s="39"/>
      <c r="DJ227" s="39">
        <f>(DI227/12*5*$D227*$G227*$H227*$L227*DJ$9)+(DI227/12*4*$E227*$G227*$I227*$L227)+(DI227/12*3*$F227*$G227*$I227*$L227)</f>
        <v>0</v>
      </c>
      <c r="DK227" s="39"/>
      <c r="DL227" s="39">
        <f>(DK227/12*5*$D227*$G227*$H227*$M227*DL$9)+(DK227/12*4*$E227*$G227*$I227*$M227)+(DK227/12*3*$F227*$G227*$I227*$M227)</f>
        <v>0</v>
      </c>
      <c r="DM227" s="39"/>
      <c r="DN227" s="39">
        <f>(DM227/12*5*$D227*$G227*$H227*$N227*DN$9)+(DM227/12*4*$E227*$G227*$I227*$N227)+(DM227/12*3*$F227*$G227*$I227*$N227)</f>
        <v>0</v>
      </c>
      <c r="DO227" s="39"/>
      <c r="DP227" s="39">
        <f t="shared" si="1815"/>
        <v>0</v>
      </c>
      <c r="DQ227" s="39">
        <f t="shared" si="1928"/>
        <v>286</v>
      </c>
      <c r="DR227" s="39">
        <f t="shared" si="1929"/>
        <v>29829322.908979997</v>
      </c>
    </row>
    <row r="228" spans="1:122" ht="26.25" customHeight="1" x14ac:dyDescent="0.25">
      <c r="A228" s="46"/>
      <c r="B228" s="47">
        <v>192</v>
      </c>
      <c r="C228" s="33" t="s">
        <v>359</v>
      </c>
      <c r="D228" s="34">
        <f t="shared" si="1818"/>
        <v>19063</v>
      </c>
      <c r="E228" s="35">
        <v>18530</v>
      </c>
      <c r="F228" s="35">
        <v>18715</v>
      </c>
      <c r="G228" s="48">
        <v>6.08</v>
      </c>
      <c r="H228" s="37">
        <v>1</v>
      </c>
      <c r="I228" s="37">
        <v>1</v>
      </c>
      <c r="J228" s="38"/>
      <c r="K228" s="34">
        <v>1.4</v>
      </c>
      <c r="L228" s="34">
        <v>1.68</v>
      </c>
      <c r="M228" s="34">
        <v>2.23</v>
      </c>
      <c r="N228" s="34">
        <v>2.57</v>
      </c>
      <c r="O228" s="39">
        <v>15</v>
      </c>
      <c r="P228" s="39">
        <f t="shared" ref="P228:P229" si="1981">(O228/12*5*$D228*$G228*$H228*$K228)+(O228/12*4*$E228*$G228*$I228*$K228)+(O228/12*3*$F228*$G228*$I228*$K228)</f>
        <v>2400171.1999999997</v>
      </c>
      <c r="Q228" s="39">
        <v>17</v>
      </c>
      <c r="R228" s="39">
        <f t="shared" ref="R228:R229" si="1982">(Q228/12*5*$D228*$G228*$H228*$K228)+(Q228/12*4*$E228*$G228*$I228*$K228)+(Q228/12*3*$F228*$G228*$I228*$K228)</f>
        <v>2720194.0266666664</v>
      </c>
      <c r="S228" s="39"/>
      <c r="T228" s="39">
        <f t="shared" ref="T228:T229" si="1983">(S228/12*5*$D228*$G228*$H228*$K228)+(S228/12*4*$E228*$G228*$I228*$K228)+(S228/12*3*$F228*$G228*$I228*$K228)</f>
        <v>0</v>
      </c>
      <c r="U228" s="39"/>
      <c r="V228" s="39">
        <f t="shared" ref="V228:V229" si="1984">(U228/12*5*$D228*$G228*$H228*$K228)+(U228/12*4*$E228*$G228*$I228*$K228)+(U228/12*3*$F228*$G228*$I228*$K228)</f>
        <v>0</v>
      </c>
      <c r="W228" s="39"/>
      <c r="X228" s="39">
        <f t="shared" ref="X228:X229" si="1985">(W228/12*5*$D228*$G228*$H228*$K228)+(W228/12*4*$E228*$G228*$I228*$K228)+(W228/12*3*$F228*$G228*$I228*$K228)</f>
        <v>0</v>
      </c>
      <c r="Y228" s="39">
        <v>0</v>
      </c>
      <c r="Z228" s="39">
        <f t="shared" ref="Z228:Z229" si="1986">(Y228/12*5*$D228*$G228*$H228*$K228)+(Y228/12*4*$E228*$G228*$I228*$K228)+(Y228/12*3*$F228*$G228*$I228*$K228)</f>
        <v>0</v>
      </c>
      <c r="AA228" s="39">
        <v>1</v>
      </c>
      <c r="AB228" s="39">
        <f t="shared" ref="AB228:AB229" si="1987">(AA228/12*5*$D228*$G228*$H228*$K228)+(AA228/12*4*$E228*$G228*$I228*$K228)+(AA228/12*3*$F228*$G228*$I228*$K228)</f>
        <v>160011.4133333333</v>
      </c>
      <c r="AC228" s="39"/>
      <c r="AD228" s="39">
        <f t="shared" ref="AD228:AD229" si="1988">(AC228/12*5*$D228*$G228*$H228*$K228)+(AC228/12*4*$E228*$G228*$I228*$K228)+(AC228/12*3*$F228*$G228*$I228*$K228)</f>
        <v>0</v>
      </c>
      <c r="AE228" s="39">
        <v>0</v>
      </c>
      <c r="AF228" s="39">
        <f t="shared" ref="AF228:AF229" si="1989">(AE228/12*5*$D228*$G228*$H228*$K228)+(AE228/12*4*$E228*$G228*$I228*$K228)+(AE228/12*3*$F228*$G228*$I228*$K228)</f>
        <v>0</v>
      </c>
      <c r="AG228" s="39">
        <v>0</v>
      </c>
      <c r="AH228" s="39">
        <f t="shared" ref="AH228:AH229" si="1990">(AG228/12*5*$D228*$G228*$H228*$K228)+(AG228/12*4*$E228*$G228*$I228*$K228)+(AG228/12*3*$F228*$G228*$I228*$K228)</f>
        <v>0</v>
      </c>
      <c r="AI228" s="39"/>
      <c r="AJ228" s="39">
        <f t="shared" ref="AJ228:AJ229" si="1991">(AI228/12*5*$D228*$G228*$H228*$K228)+(AI228/12*4*$E228*$G228*$I228*$K228)+(AI228/12*3*$F228*$G228*$I228*$K228)</f>
        <v>0</v>
      </c>
      <c r="AK228" s="39"/>
      <c r="AL228" s="39">
        <f t="shared" ref="AL228:AL229" si="1992">(AK228/12*5*$D228*$G228*$H228*$K228)+(AK228/12*4*$E228*$G228*$I228*$K228)+(AK228/12*3*$F228*$G228*$I228*$K228)</f>
        <v>0</v>
      </c>
      <c r="AM228" s="42">
        <v>0</v>
      </c>
      <c r="AN228" s="39">
        <f t="shared" ref="AN228:AN229" si="1993">(AM228/12*5*$D228*$G228*$H228*$K228)+(AM228/12*4*$E228*$G228*$I228*$K228)+(AM228/12*3*$F228*$G228*$I228*$K228)</f>
        <v>0</v>
      </c>
      <c r="AO228" s="43">
        <v>0</v>
      </c>
      <c r="AP228" s="39">
        <f t="shared" ref="AP228:AP229" si="1994">(AO228/12*5*$D228*$G228*$H228*$L228)+(AO228/12*4*$E228*$G228*$I228*$L228)+(AO228/12*3*$F228*$G228*$I228*$L228)</f>
        <v>0</v>
      </c>
      <c r="AQ228" s="39"/>
      <c r="AR228" s="39">
        <f t="shared" ref="AR228:AR229" si="1995">(AQ228/12*5*$D228*$G228*$H228*$L228)+(AQ228/12*4*$E228*$G228*$I228*$L228)+(AQ228/12*3*$F228*$G228*$I228*$L228)</f>
        <v>0</v>
      </c>
      <c r="AS228" s="39">
        <v>2</v>
      </c>
      <c r="AT228" s="39">
        <f t="shared" ref="AT228:AT229" si="1996">(AS228/12*5*$D228*$G228*$H228*$L228)+(AS228/12*4*$E228*$G228*$I228*$L228)+(AS228/12*3*$F228*$G228*$I228*$L228)</f>
        <v>384027.39199999999</v>
      </c>
      <c r="AU228" s="39"/>
      <c r="AV228" s="39">
        <f t="shared" ref="AV228:AV229" si="1997">(AU228/12*5*$D228*$G228*$H228*$L228)+(AU228/12*4*$E228*$G228*$I228*$L228)+(AU228/12*3*$F228*$G228*$I228*$L228)</f>
        <v>0</v>
      </c>
      <c r="AW228" s="39"/>
      <c r="AX228" s="39">
        <f t="shared" ref="AX228:AX229" si="1998">(AW228/12*5*$D228*$G228*$H228*$K228)+(AW228/12*4*$E228*$G228*$I228*$K228)+(AW228/12*3*$F228*$G228*$I228*$K228)</f>
        <v>0</v>
      </c>
      <c r="AY228" s="39"/>
      <c r="AZ228" s="39">
        <f t="shared" ref="AZ228:AZ229" si="1999">(AY228/12*5*$D228*$G228*$H228*$K228)+(AY228/12*4*$E228*$G228*$I228*$K228)+(AY228/12*3*$F228*$G228*$I228*$K228)</f>
        <v>0</v>
      </c>
      <c r="BA228" s="39"/>
      <c r="BB228" s="39">
        <f t="shared" ref="BB228:BB229" si="2000">(BA228/12*5*$D228*$G228*$H228*$L228)+(BA228/12*4*$E228*$G228*$I228*$L228)+(BA228/12*3*$F228*$G228*$I228*$L228)</f>
        <v>0</v>
      </c>
      <c r="BC228" s="39"/>
      <c r="BD228" s="39">
        <f t="shared" ref="BD228:BD229" si="2001">(BC228/12*5*$D228*$G228*$H228*$K228)+(BC228/12*4*$E228*$G228*$I228*$K228)+(BC228/12*3*$F228*$G228*$I228*$K228)</f>
        <v>0</v>
      </c>
      <c r="BE228" s="39"/>
      <c r="BF228" s="39">
        <f t="shared" ref="BF228:BF229" si="2002">(BE228/12*5*$D228*$G228*$H228*$K228)+(BE228/12*4*$E228*$G228*$I228*$K228)+(BE228/12*3*$F228*$G228*$I228*$K228)</f>
        <v>0</v>
      </c>
      <c r="BG228" s="39"/>
      <c r="BH228" s="39">
        <f t="shared" ref="BH228:BH229" si="2003">(BG228/12*5*$D228*$G228*$H228*$K228)+(BG228/12*4*$E228*$G228*$I228*$K228)+(BG228/12*3*$F228*$G228*$I228*$K228)</f>
        <v>0</v>
      </c>
      <c r="BI228" s="39"/>
      <c r="BJ228" s="39">
        <f t="shared" ref="BJ228:BJ229" si="2004">(BI228/12*5*$D228*$G228*$H228*$L228)+(BI228/12*4*$E228*$G228*$I228*$L228)+(BI228/12*3*$F228*$G228*$I228*$L228)</f>
        <v>0</v>
      </c>
      <c r="BK228" s="39">
        <v>0</v>
      </c>
      <c r="BL228" s="39">
        <f t="shared" ref="BL228:BL229" si="2005">(BK228/12*5*$D228*$G228*$H228*$K228)+(BK228/12*4*$E228*$G228*$I228*$K228)+(BK228/12*3*$F228*$G228*$I228*$K228)</f>
        <v>0</v>
      </c>
      <c r="BM228" s="39"/>
      <c r="BN228" s="39">
        <f t="shared" ref="BN228:BN229" si="2006">(BM228/12*5*$D228*$G228*$H228*$K228)+(BM228/12*4*$E228*$G228*$I228*$K228)+(BM228/12*3*$F228*$G228*$I228*$K228)</f>
        <v>0</v>
      </c>
      <c r="BO228" s="49"/>
      <c r="BP228" s="39">
        <f t="shared" ref="BP228:BP229" si="2007">(BO228/12*5*$D228*$G228*$H228*$L228)+(BO228/12*4*$E228*$G228*$I228*$L228)+(BO228/12*3*$F228*$G228*$I228*$L228)</f>
        <v>0</v>
      </c>
      <c r="BQ228" s="39"/>
      <c r="BR228" s="39">
        <f t="shared" ref="BR228:BR229" si="2008">(BQ228/12*5*$D228*$G228*$H228*$L228)+(BQ228/12*4*$E228*$G228*$I228*$L228)+(BQ228/12*3*$F228*$G228*$I228*$L228)</f>
        <v>0</v>
      </c>
      <c r="BS228" s="39"/>
      <c r="BT228" s="39">
        <f t="shared" ref="BT228:BT229" si="2009">(BS228/12*5*$D228*$G228*$H228*$K228)+(BS228/12*4*$E228*$G228*$I228*$K228)+(BS228/12*3*$F228*$G228*$I228*$K228)</f>
        <v>0</v>
      </c>
      <c r="BU228" s="39"/>
      <c r="BV228" s="39">
        <f t="shared" ref="BV228:BV229" si="2010">(BU228/12*5*$D228*$G228*$H228*$K228)+(BU228/12*4*$E228*$G228*$I228*$K228)+(BU228/12*3*$F228*$G228*$I228*$K228)</f>
        <v>0</v>
      </c>
      <c r="BW228" s="39"/>
      <c r="BX228" s="39">
        <f t="shared" ref="BX228:BX229" si="2011">(BW228/12*5*$D228*$G228*$H228*$L228)+(BW228/12*4*$E228*$G228*$I228*$L228)+(BW228/12*3*$F228*$G228*$I228*$L228)</f>
        <v>0</v>
      </c>
      <c r="BY228" s="39"/>
      <c r="BZ228" s="39">
        <f t="shared" ref="BZ228:BZ229" si="2012">(BY228/12*5*$D228*$G228*$H228*$L228)+(BY228/12*4*$E228*$G228*$I228*$L228)+(BY228/12*3*$F228*$G228*$I228*$L228)</f>
        <v>0</v>
      </c>
      <c r="CA228" s="39"/>
      <c r="CB228" s="39">
        <f t="shared" ref="CB228:CB229" si="2013">(CA228/12*5*$D228*$G228*$H228*$K228)+(CA228/12*4*$E228*$G228*$I228*$K228)+(CA228/12*3*$F228*$G228*$I228*$K228)</f>
        <v>0</v>
      </c>
      <c r="CC228" s="39"/>
      <c r="CD228" s="39">
        <f t="shared" ref="CD228:CD229" si="2014">(CC228/12*5*$D228*$G228*$H228*$L228)+(CC228/12*4*$E228*$G228*$I228*$L228)+(CC228/12*3*$F228*$G228*$I228*$L228)</f>
        <v>0</v>
      </c>
      <c r="CE228" s="39"/>
      <c r="CF228" s="39">
        <f t="shared" ref="CF228:CF229" si="2015">(CE228/12*5*$D228*$G228*$H228*$K228)+(CE228/12*4*$E228*$G228*$I228*$K228)+(CE228/12*3*$F228*$G228*$I228*$K228)</f>
        <v>0</v>
      </c>
      <c r="CG228" s="39"/>
      <c r="CH228" s="39">
        <f t="shared" ref="CH228:CH229" si="2016">(CG228/12*5*$D228*$G228*$H228*$K228)+(CG228/12*4*$E228*$G228*$I228*$K228)+(CG228/12*3*$F228*$G228*$I228*$K228)</f>
        <v>0</v>
      </c>
      <c r="CI228" s="39"/>
      <c r="CJ228" s="39">
        <f t="shared" ref="CJ228:CJ229" si="2017">(CI228/12*5*$D228*$G228*$H228*$K228)+(CI228/12*4*$E228*$G228*$I228*$K228)+(CI228/12*3*$F228*$G228*$I228*$K228)</f>
        <v>0</v>
      </c>
      <c r="CK228" s="39"/>
      <c r="CL228" s="39">
        <f t="shared" ref="CL228:CL229" si="2018">(CK228/12*5*$D228*$G228*$H228*$K228)+(CK228/12*4*$E228*$G228*$I228*$K228)+(CK228/12*3*$F228*$G228*$I228*$K228)</f>
        <v>0</v>
      </c>
      <c r="CM228" s="39"/>
      <c r="CN228" s="39">
        <f t="shared" ref="CN228:CN229" si="2019">(CM228/12*5*$D228*$G228*$H228*$L228)+(CM228/12*4*$E228*$G228*$I228*$L228)+(CM228/12*3*$F228*$G228*$I228*$L228)</f>
        <v>0</v>
      </c>
      <c r="CO228" s="39"/>
      <c r="CP228" s="39">
        <f t="shared" ref="CP228:CP229" si="2020">(CO228/12*5*$D228*$G228*$H228*$L228)+(CO228/12*4*$E228*$G228*$I228*$L228)+(CO228/12*3*$F228*$G228*$I228*$L228)</f>
        <v>0</v>
      </c>
      <c r="CQ228" s="44"/>
      <c r="CR228" s="39">
        <f t="shared" ref="CR228:CR229" si="2021">(CQ228/12*5*$D228*$G228*$H228*$K228)+(CQ228/12*4*$E228*$G228*$I228*$K228)+(CQ228/12*3*$F228*$G228*$I228*$K228)</f>
        <v>0</v>
      </c>
      <c r="CS228" s="39"/>
      <c r="CT228" s="39">
        <f t="shared" ref="CT228:CT229" si="2022">(CS228/12*5*$D228*$G228*$H228*$L228)+(CS228/12*4*$E228*$G228*$I228*$L228)+(CS228/12*3*$F228*$G228*$I228*$L228)</f>
        <v>0</v>
      </c>
      <c r="CU228" s="39"/>
      <c r="CV228" s="39">
        <f t="shared" ref="CV228:CV229" si="2023">(CU228/12*5*$D228*$G228*$H228*$L228)+(CU228/12*4*$E228*$G228*$I228*$L228)+(CU228/12*3*$F228*$G228*$I228*$L228)</f>
        <v>0</v>
      </c>
      <c r="CW228" s="39"/>
      <c r="CX228" s="39">
        <f t="shared" ref="CX228:CX229" si="2024">(CW228/12*5*$D228*$G228*$H228*$L228)+(CW228/12*4*$E228*$G228*$I228*$L228)+(CW228/12*3*$F228*$G228*$I228*$L228)</f>
        <v>0</v>
      </c>
      <c r="CY228" s="39"/>
      <c r="CZ228" s="39">
        <f t="shared" ref="CZ228:CZ229" si="2025">(CY228/12*5*$D228*$G228*$H228*$L228)+(CY228/12*4*$E228*$G228*$I228*$L228)+(CY228/12*3*$F228*$G228*$I228*$L228)</f>
        <v>0</v>
      </c>
      <c r="DA228" s="39"/>
      <c r="DB228" s="39">
        <f t="shared" ref="DB228:DB229" si="2026">(DA228/12*5*$D228*$G228*$H228*$L228)+(DA228/12*4*$E228*$G228*$I228*$L228)+(DA228/12*3*$F228*$G228*$I228*$L228)</f>
        <v>0</v>
      </c>
      <c r="DC228" s="39"/>
      <c r="DD228" s="39">
        <f t="shared" ref="DD228:DD229" si="2027">(DC228/12*5*$D228*$G228*$H228*$K228)+(DC228/12*4*$E228*$G228*$I228*$K228)+(DC228/12*3*$F228*$G228*$I228*$K228)</f>
        <v>0</v>
      </c>
      <c r="DE228" s="39"/>
      <c r="DF228" s="39">
        <f t="shared" ref="DF228:DF229" si="2028">(DE228/12*5*$D228*$G228*$H228*$K228)+(DE228/12*4*$E228*$G228*$I228*$K228)+(DE228/12*3*$F228*$G228*$I228*$K228)</f>
        <v>0</v>
      </c>
      <c r="DG228" s="39"/>
      <c r="DH228" s="39">
        <f t="shared" ref="DH228:DH229" si="2029">(DG228/12*5*$D228*$G228*$H228*$L228)+(DG228/12*4*$E228*$G228*$I228*$L228)+(DG228/12*3*$F228*$G228*$I228*$L228)</f>
        <v>0</v>
      </c>
      <c r="DI228" s="39"/>
      <c r="DJ228" s="39">
        <f t="shared" ref="DJ228:DJ229" si="2030">(DI228/12*5*$D228*$G228*$H228*$L228)+(DI228/12*4*$E228*$G228*$I228*$L228)+(DI228/12*3*$F228*$G228*$I228*$L228)</f>
        <v>0</v>
      </c>
      <c r="DK228" s="39"/>
      <c r="DL228" s="39">
        <f t="shared" ref="DL228:DL229" si="2031">(DK228/12*5*$D228*$G228*$H228*$M228)+(DK228/12*4*$E228*$G228*$I228*$M228)+(DK228/12*3*$F228*$G228*$I228*$M228)</f>
        <v>0</v>
      </c>
      <c r="DM228" s="39"/>
      <c r="DN228" s="39">
        <f t="shared" ref="DN228:DN229" si="2032">(DM228/12*5*$D228*$G228*$H228*$N228)+(DM228/12*4*$E228*$G228*$I228*$N228)+(DM228/12*3*$F228*$G228*$I228*$N228)</f>
        <v>0</v>
      </c>
      <c r="DO228" s="39"/>
      <c r="DP228" s="39">
        <f t="shared" ref="DP228:DP229" si="2033">(DO228*$D228*$G228*$H228*$L228)</f>
        <v>0</v>
      </c>
      <c r="DQ228" s="39">
        <f t="shared" si="1928"/>
        <v>35</v>
      </c>
      <c r="DR228" s="39">
        <f t="shared" si="1929"/>
        <v>5664404.0319999997</v>
      </c>
    </row>
    <row r="229" spans="1:122" ht="26.25" customHeight="1" x14ac:dyDescent="0.25">
      <c r="A229" s="46"/>
      <c r="B229" s="47">
        <v>193</v>
      </c>
      <c r="C229" s="33" t="s">
        <v>360</v>
      </c>
      <c r="D229" s="34">
        <f t="shared" si="1818"/>
        <v>19063</v>
      </c>
      <c r="E229" s="35">
        <v>18530</v>
      </c>
      <c r="F229" s="35">
        <v>18715</v>
      </c>
      <c r="G229" s="48">
        <v>7.12</v>
      </c>
      <c r="H229" s="37">
        <v>1</v>
      </c>
      <c r="I229" s="37">
        <v>1</v>
      </c>
      <c r="J229" s="38"/>
      <c r="K229" s="34">
        <v>1.4</v>
      </c>
      <c r="L229" s="34">
        <v>1.68</v>
      </c>
      <c r="M229" s="34">
        <v>2.23</v>
      </c>
      <c r="N229" s="34">
        <v>2.57</v>
      </c>
      <c r="O229" s="39">
        <v>9</v>
      </c>
      <c r="P229" s="39">
        <f t="shared" si="1981"/>
        <v>1686436.08</v>
      </c>
      <c r="Q229" s="39">
        <v>39</v>
      </c>
      <c r="R229" s="39">
        <f t="shared" si="1982"/>
        <v>7307889.6799999997</v>
      </c>
      <c r="S229" s="39"/>
      <c r="T229" s="39">
        <f t="shared" si="1983"/>
        <v>0</v>
      </c>
      <c r="U229" s="39"/>
      <c r="V229" s="39">
        <f t="shared" si="1984"/>
        <v>0</v>
      </c>
      <c r="W229" s="39"/>
      <c r="X229" s="39">
        <f t="shared" si="1985"/>
        <v>0</v>
      </c>
      <c r="Y229" s="39">
        <v>5</v>
      </c>
      <c r="Z229" s="39">
        <f t="shared" si="1986"/>
        <v>936908.93333333335</v>
      </c>
      <c r="AA229" s="39">
        <v>17</v>
      </c>
      <c r="AB229" s="39">
        <f t="shared" si="1987"/>
        <v>3185490.3733333331</v>
      </c>
      <c r="AC229" s="39"/>
      <c r="AD229" s="39">
        <f t="shared" si="1988"/>
        <v>0</v>
      </c>
      <c r="AE229" s="39">
        <v>0</v>
      </c>
      <c r="AF229" s="39">
        <f t="shared" si="1989"/>
        <v>0</v>
      </c>
      <c r="AG229" s="39">
        <v>0</v>
      </c>
      <c r="AH229" s="39">
        <f t="shared" si="1990"/>
        <v>0</v>
      </c>
      <c r="AI229" s="39"/>
      <c r="AJ229" s="39">
        <f t="shared" si="1991"/>
        <v>0</v>
      </c>
      <c r="AK229" s="39"/>
      <c r="AL229" s="39">
        <f t="shared" si="1992"/>
        <v>0</v>
      </c>
      <c r="AM229" s="42">
        <v>0</v>
      </c>
      <c r="AN229" s="39">
        <f t="shared" si="1993"/>
        <v>0</v>
      </c>
      <c r="AO229" s="43">
        <v>0</v>
      </c>
      <c r="AP229" s="39">
        <f t="shared" si="1994"/>
        <v>0</v>
      </c>
      <c r="AQ229" s="39"/>
      <c r="AR229" s="39">
        <f t="shared" si="1995"/>
        <v>0</v>
      </c>
      <c r="AS229" s="39">
        <v>85</v>
      </c>
      <c r="AT229" s="39">
        <f t="shared" si="1996"/>
        <v>19112942.239999998</v>
      </c>
      <c r="AU229" s="39"/>
      <c r="AV229" s="39">
        <f t="shared" si="1997"/>
        <v>0</v>
      </c>
      <c r="AW229" s="39"/>
      <c r="AX229" s="39">
        <f t="shared" si="1998"/>
        <v>0</v>
      </c>
      <c r="AY229" s="39"/>
      <c r="AZ229" s="39">
        <f t="shared" si="1999"/>
        <v>0</v>
      </c>
      <c r="BA229" s="39"/>
      <c r="BB229" s="39">
        <f t="shared" si="2000"/>
        <v>0</v>
      </c>
      <c r="BC229" s="39"/>
      <c r="BD229" s="39">
        <f t="shared" si="2001"/>
        <v>0</v>
      </c>
      <c r="BE229" s="39"/>
      <c r="BF229" s="39">
        <f t="shared" si="2002"/>
        <v>0</v>
      </c>
      <c r="BG229" s="39"/>
      <c r="BH229" s="39">
        <f t="shared" si="2003"/>
        <v>0</v>
      </c>
      <c r="BI229" s="39"/>
      <c r="BJ229" s="39">
        <f t="shared" si="2004"/>
        <v>0</v>
      </c>
      <c r="BK229" s="39">
        <v>0</v>
      </c>
      <c r="BL229" s="39">
        <f t="shared" si="2005"/>
        <v>0</v>
      </c>
      <c r="BM229" s="39"/>
      <c r="BN229" s="39">
        <f t="shared" si="2006"/>
        <v>0</v>
      </c>
      <c r="BO229" s="49"/>
      <c r="BP229" s="39">
        <f t="shared" si="2007"/>
        <v>0</v>
      </c>
      <c r="BQ229" s="39"/>
      <c r="BR229" s="39">
        <f t="shared" si="2008"/>
        <v>0</v>
      </c>
      <c r="BS229" s="39"/>
      <c r="BT229" s="39">
        <f t="shared" si="2009"/>
        <v>0</v>
      </c>
      <c r="BU229" s="39"/>
      <c r="BV229" s="39">
        <f t="shared" si="2010"/>
        <v>0</v>
      </c>
      <c r="BW229" s="39"/>
      <c r="BX229" s="39">
        <f t="shared" si="2011"/>
        <v>0</v>
      </c>
      <c r="BY229" s="39"/>
      <c r="BZ229" s="39">
        <f t="shared" si="2012"/>
        <v>0</v>
      </c>
      <c r="CA229" s="39"/>
      <c r="CB229" s="39">
        <f t="shared" si="2013"/>
        <v>0</v>
      </c>
      <c r="CC229" s="39"/>
      <c r="CD229" s="39">
        <f t="shared" si="2014"/>
        <v>0</v>
      </c>
      <c r="CE229" s="39"/>
      <c r="CF229" s="39">
        <f t="shared" si="2015"/>
        <v>0</v>
      </c>
      <c r="CG229" s="39"/>
      <c r="CH229" s="39">
        <f t="shared" si="2016"/>
        <v>0</v>
      </c>
      <c r="CI229" s="39"/>
      <c r="CJ229" s="39">
        <f t="shared" si="2017"/>
        <v>0</v>
      </c>
      <c r="CK229" s="39"/>
      <c r="CL229" s="39">
        <f t="shared" si="2018"/>
        <v>0</v>
      </c>
      <c r="CM229" s="39"/>
      <c r="CN229" s="39">
        <f t="shared" si="2019"/>
        <v>0</v>
      </c>
      <c r="CO229" s="39"/>
      <c r="CP229" s="39">
        <f t="shared" si="2020"/>
        <v>0</v>
      </c>
      <c r="CQ229" s="44"/>
      <c r="CR229" s="39">
        <f t="shared" si="2021"/>
        <v>0</v>
      </c>
      <c r="CS229" s="39"/>
      <c r="CT229" s="39">
        <f t="shared" si="2022"/>
        <v>0</v>
      </c>
      <c r="CU229" s="39"/>
      <c r="CV229" s="39">
        <f t="shared" si="2023"/>
        <v>0</v>
      </c>
      <c r="CW229" s="39"/>
      <c r="CX229" s="39">
        <f t="shared" si="2024"/>
        <v>0</v>
      </c>
      <c r="CY229" s="39"/>
      <c r="CZ229" s="39">
        <f t="shared" si="2025"/>
        <v>0</v>
      </c>
      <c r="DA229" s="39"/>
      <c r="DB229" s="39">
        <f t="shared" si="2026"/>
        <v>0</v>
      </c>
      <c r="DC229" s="39"/>
      <c r="DD229" s="39">
        <f t="shared" si="2027"/>
        <v>0</v>
      </c>
      <c r="DE229" s="39"/>
      <c r="DF229" s="39">
        <f t="shared" si="2028"/>
        <v>0</v>
      </c>
      <c r="DG229" s="39"/>
      <c r="DH229" s="39">
        <f t="shared" si="2029"/>
        <v>0</v>
      </c>
      <c r="DI229" s="39"/>
      <c r="DJ229" s="39">
        <f t="shared" si="2030"/>
        <v>0</v>
      </c>
      <c r="DK229" s="39"/>
      <c r="DL229" s="39">
        <f t="shared" si="2031"/>
        <v>0</v>
      </c>
      <c r="DM229" s="39"/>
      <c r="DN229" s="39">
        <f t="shared" si="2032"/>
        <v>0</v>
      </c>
      <c r="DO229" s="39"/>
      <c r="DP229" s="39">
        <f t="shared" si="2033"/>
        <v>0</v>
      </c>
      <c r="DQ229" s="39">
        <f t="shared" si="1928"/>
        <v>155</v>
      </c>
      <c r="DR229" s="39">
        <f t="shared" si="1929"/>
        <v>32229667.306666665</v>
      </c>
    </row>
    <row r="230" spans="1:122" ht="15.75" customHeight="1" x14ac:dyDescent="0.25">
      <c r="A230" s="86">
        <v>26</v>
      </c>
      <c r="B230" s="87"/>
      <c r="C230" s="88" t="s">
        <v>361</v>
      </c>
      <c r="D230" s="95">
        <f t="shared" si="1818"/>
        <v>19063</v>
      </c>
      <c r="E230" s="96">
        <v>18530</v>
      </c>
      <c r="F230" s="96">
        <v>18715</v>
      </c>
      <c r="G230" s="104">
        <v>0.79</v>
      </c>
      <c r="H230" s="97">
        <v>1</v>
      </c>
      <c r="I230" s="97">
        <v>1</v>
      </c>
      <c r="J230" s="98"/>
      <c r="K230" s="95">
        <v>1.4</v>
      </c>
      <c r="L230" s="95">
        <v>1.68</v>
      </c>
      <c r="M230" s="95">
        <v>2.23</v>
      </c>
      <c r="N230" s="95">
        <v>2.57</v>
      </c>
      <c r="O230" s="45">
        <f t="shared" ref="O230:BZ230" si="2034">O231</f>
        <v>6</v>
      </c>
      <c r="P230" s="45">
        <f t="shared" si="2034"/>
        <v>132476.48645000003</v>
      </c>
      <c r="Q230" s="45">
        <f t="shared" si="2034"/>
        <v>0</v>
      </c>
      <c r="R230" s="45">
        <f t="shared" si="2034"/>
        <v>0</v>
      </c>
      <c r="S230" s="94">
        <v>0</v>
      </c>
      <c r="T230" s="94">
        <f t="shared" si="2034"/>
        <v>0</v>
      </c>
      <c r="U230" s="45">
        <f t="shared" si="2034"/>
        <v>0</v>
      </c>
      <c r="V230" s="45">
        <f t="shared" si="2034"/>
        <v>0</v>
      </c>
      <c r="W230" s="45">
        <f t="shared" si="2034"/>
        <v>0</v>
      </c>
      <c r="X230" s="45">
        <f t="shared" si="2034"/>
        <v>0</v>
      </c>
      <c r="Y230" s="45">
        <f t="shared" si="2034"/>
        <v>0</v>
      </c>
      <c r="Z230" s="45">
        <f t="shared" si="2034"/>
        <v>0</v>
      </c>
      <c r="AA230" s="94">
        <f t="shared" si="2034"/>
        <v>0</v>
      </c>
      <c r="AB230" s="94">
        <f t="shared" si="2034"/>
        <v>0</v>
      </c>
      <c r="AC230" s="94">
        <f t="shared" si="2034"/>
        <v>0</v>
      </c>
      <c r="AD230" s="94">
        <f t="shared" si="2034"/>
        <v>0</v>
      </c>
      <c r="AE230" s="94">
        <f t="shared" si="2034"/>
        <v>0</v>
      </c>
      <c r="AF230" s="94">
        <f t="shared" si="2034"/>
        <v>0</v>
      </c>
      <c r="AG230" s="45">
        <f t="shared" si="2034"/>
        <v>0</v>
      </c>
      <c r="AH230" s="45">
        <f t="shared" si="2034"/>
        <v>0</v>
      </c>
      <c r="AI230" s="45">
        <f t="shared" si="2034"/>
        <v>0</v>
      </c>
      <c r="AJ230" s="45">
        <f t="shared" si="2034"/>
        <v>0</v>
      </c>
      <c r="AK230" s="45">
        <f t="shared" si="2034"/>
        <v>0</v>
      </c>
      <c r="AL230" s="45">
        <f t="shared" si="2034"/>
        <v>0</v>
      </c>
      <c r="AM230" s="45">
        <f t="shared" si="2034"/>
        <v>194</v>
      </c>
      <c r="AN230" s="45">
        <f t="shared" si="2034"/>
        <v>4257842.4356416669</v>
      </c>
      <c r="AO230" s="94">
        <f t="shared" si="2034"/>
        <v>0</v>
      </c>
      <c r="AP230" s="94">
        <f t="shared" si="2034"/>
        <v>0</v>
      </c>
      <c r="AQ230" s="94">
        <f t="shared" si="2034"/>
        <v>0</v>
      </c>
      <c r="AR230" s="94">
        <f t="shared" si="2034"/>
        <v>0</v>
      </c>
      <c r="AS230" s="94">
        <f t="shared" si="2034"/>
        <v>32</v>
      </c>
      <c r="AT230" s="94">
        <f t="shared" si="2034"/>
        <v>816679.10643199994</v>
      </c>
      <c r="AU230" s="94">
        <f t="shared" si="2034"/>
        <v>0</v>
      </c>
      <c r="AV230" s="94">
        <f t="shared" si="2034"/>
        <v>0</v>
      </c>
      <c r="AW230" s="94">
        <f t="shared" si="2034"/>
        <v>0</v>
      </c>
      <c r="AX230" s="94">
        <f t="shared" si="2034"/>
        <v>0</v>
      </c>
      <c r="AY230" s="94">
        <f t="shared" si="2034"/>
        <v>0</v>
      </c>
      <c r="AZ230" s="94">
        <f t="shared" si="2034"/>
        <v>0</v>
      </c>
      <c r="BA230" s="94">
        <f t="shared" si="2034"/>
        <v>0</v>
      </c>
      <c r="BB230" s="94">
        <f t="shared" si="2034"/>
        <v>0</v>
      </c>
      <c r="BC230" s="94">
        <f t="shared" si="2034"/>
        <v>0</v>
      </c>
      <c r="BD230" s="94">
        <f t="shared" si="2034"/>
        <v>0</v>
      </c>
      <c r="BE230" s="94">
        <f t="shared" si="2034"/>
        <v>0</v>
      </c>
      <c r="BF230" s="94">
        <f t="shared" si="2034"/>
        <v>0</v>
      </c>
      <c r="BG230" s="94">
        <f t="shared" si="2034"/>
        <v>0</v>
      </c>
      <c r="BH230" s="94">
        <f t="shared" si="2034"/>
        <v>0</v>
      </c>
      <c r="BI230" s="94">
        <f t="shared" si="2034"/>
        <v>0</v>
      </c>
      <c r="BJ230" s="94">
        <f t="shared" si="2034"/>
        <v>0</v>
      </c>
      <c r="BK230" s="94">
        <f t="shared" si="2034"/>
        <v>0</v>
      </c>
      <c r="BL230" s="94">
        <f t="shared" si="2034"/>
        <v>0</v>
      </c>
      <c r="BM230" s="94">
        <f t="shared" si="2034"/>
        <v>0</v>
      </c>
      <c r="BN230" s="94">
        <f t="shared" si="2034"/>
        <v>0</v>
      </c>
      <c r="BO230" s="94">
        <f t="shared" si="2034"/>
        <v>0</v>
      </c>
      <c r="BP230" s="94">
        <f t="shared" si="2034"/>
        <v>0</v>
      </c>
      <c r="BQ230" s="94">
        <f t="shared" si="2034"/>
        <v>1</v>
      </c>
      <c r="BR230" s="94">
        <f t="shared" si="2034"/>
        <v>28192.537239999998</v>
      </c>
      <c r="BS230" s="94">
        <f t="shared" si="2034"/>
        <v>0</v>
      </c>
      <c r="BT230" s="94">
        <f t="shared" si="2034"/>
        <v>0</v>
      </c>
      <c r="BU230" s="94">
        <f t="shared" si="2034"/>
        <v>0</v>
      </c>
      <c r="BV230" s="94">
        <f t="shared" si="2034"/>
        <v>0</v>
      </c>
      <c r="BW230" s="94">
        <f t="shared" si="2034"/>
        <v>0</v>
      </c>
      <c r="BX230" s="94">
        <f t="shared" si="2034"/>
        <v>0</v>
      </c>
      <c r="BY230" s="94">
        <f t="shared" si="2034"/>
        <v>0</v>
      </c>
      <c r="BZ230" s="94">
        <f t="shared" si="2034"/>
        <v>0</v>
      </c>
      <c r="CA230" s="94">
        <f t="shared" ref="CA230:DR230" si="2035">CA231</f>
        <v>0</v>
      </c>
      <c r="CB230" s="94">
        <f t="shared" si="2035"/>
        <v>0</v>
      </c>
      <c r="CC230" s="94">
        <f t="shared" si="2035"/>
        <v>0</v>
      </c>
      <c r="CD230" s="94">
        <f t="shared" si="2035"/>
        <v>0</v>
      </c>
      <c r="CE230" s="94">
        <f t="shared" si="2035"/>
        <v>0</v>
      </c>
      <c r="CF230" s="94">
        <f t="shared" si="2035"/>
        <v>0</v>
      </c>
      <c r="CG230" s="94">
        <f t="shared" si="2035"/>
        <v>0</v>
      </c>
      <c r="CH230" s="94">
        <f t="shared" si="2035"/>
        <v>0</v>
      </c>
      <c r="CI230" s="94">
        <f t="shared" si="2035"/>
        <v>0</v>
      </c>
      <c r="CJ230" s="94">
        <f t="shared" si="2035"/>
        <v>0</v>
      </c>
      <c r="CK230" s="94">
        <f t="shared" si="2035"/>
        <v>3</v>
      </c>
      <c r="CL230" s="94">
        <f t="shared" si="2035"/>
        <v>62061.005650000006</v>
      </c>
      <c r="CM230" s="94">
        <f t="shared" si="2035"/>
        <v>0</v>
      </c>
      <c r="CN230" s="94">
        <f t="shared" si="2035"/>
        <v>0</v>
      </c>
      <c r="CO230" s="94">
        <f t="shared" si="2035"/>
        <v>0</v>
      </c>
      <c r="CP230" s="94">
        <f t="shared" si="2035"/>
        <v>0</v>
      </c>
      <c r="CQ230" s="99">
        <f t="shared" si="2035"/>
        <v>2</v>
      </c>
      <c r="CR230" s="94">
        <f t="shared" si="2035"/>
        <v>46987.562066666658</v>
      </c>
      <c r="CS230" s="94">
        <f t="shared" si="2035"/>
        <v>0</v>
      </c>
      <c r="CT230" s="94">
        <f t="shared" si="2035"/>
        <v>0</v>
      </c>
      <c r="CU230" s="94">
        <f t="shared" si="2035"/>
        <v>0</v>
      </c>
      <c r="CV230" s="94">
        <f t="shared" si="2035"/>
        <v>0</v>
      </c>
      <c r="CW230" s="94">
        <f t="shared" si="2035"/>
        <v>0</v>
      </c>
      <c r="CX230" s="94">
        <f t="shared" si="2035"/>
        <v>0</v>
      </c>
      <c r="CY230" s="94">
        <f t="shared" si="2035"/>
        <v>15</v>
      </c>
      <c r="CZ230" s="94">
        <f t="shared" si="2035"/>
        <v>426409.08701999998</v>
      </c>
      <c r="DA230" s="94">
        <f t="shared" si="2035"/>
        <v>5</v>
      </c>
      <c r="DB230" s="94">
        <f t="shared" si="2035"/>
        <v>142399.90831499998</v>
      </c>
      <c r="DC230" s="94">
        <f t="shared" si="2035"/>
        <v>2</v>
      </c>
      <c r="DD230" s="94">
        <f t="shared" si="2035"/>
        <v>46987.562066666658</v>
      </c>
      <c r="DE230" s="94">
        <f t="shared" si="2035"/>
        <v>4</v>
      </c>
      <c r="DF230" s="94">
        <f t="shared" si="2035"/>
        <v>96774.598153333311</v>
      </c>
      <c r="DG230" s="94">
        <f t="shared" si="2035"/>
        <v>0</v>
      </c>
      <c r="DH230" s="94">
        <f t="shared" si="2035"/>
        <v>0</v>
      </c>
      <c r="DI230" s="94">
        <f t="shared" si="2035"/>
        <v>3</v>
      </c>
      <c r="DJ230" s="94">
        <f t="shared" si="2035"/>
        <v>91714.46381999999</v>
      </c>
      <c r="DK230" s="94">
        <f t="shared" si="2035"/>
        <v>0</v>
      </c>
      <c r="DL230" s="94">
        <f t="shared" si="2035"/>
        <v>0</v>
      </c>
      <c r="DM230" s="94">
        <f t="shared" si="2035"/>
        <v>10</v>
      </c>
      <c r="DN230" s="94">
        <f t="shared" si="2035"/>
        <v>452243.14950416662</v>
      </c>
      <c r="DO230" s="94">
        <f t="shared" si="2035"/>
        <v>0</v>
      </c>
      <c r="DP230" s="94">
        <f t="shared" si="2035"/>
        <v>0</v>
      </c>
      <c r="DQ230" s="94">
        <f t="shared" si="2035"/>
        <v>277</v>
      </c>
      <c r="DR230" s="94">
        <f t="shared" si="2035"/>
        <v>6600767.9023595005</v>
      </c>
    </row>
    <row r="231" spans="1:122" ht="45" customHeight="1" x14ac:dyDescent="0.25">
      <c r="A231" s="46"/>
      <c r="B231" s="47">
        <v>194</v>
      </c>
      <c r="C231" s="60" t="s">
        <v>362</v>
      </c>
      <c r="D231" s="34">
        <f t="shared" si="1818"/>
        <v>19063</v>
      </c>
      <c r="E231" s="35">
        <v>18530</v>
      </c>
      <c r="F231" s="35">
        <v>18715</v>
      </c>
      <c r="G231" s="48">
        <v>0.79</v>
      </c>
      <c r="H231" s="37">
        <v>1</v>
      </c>
      <c r="I231" s="37">
        <v>1</v>
      </c>
      <c r="J231" s="38"/>
      <c r="K231" s="34">
        <v>1.4</v>
      </c>
      <c r="L231" s="34">
        <v>1.68</v>
      </c>
      <c r="M231" s="34">
        <v>2.23</v>
      </c>
      <c r="N231" s="34">
        <v>2.57</v>
      </c>
      <c r="O231" s="39">
        <v>6</v>
      </c>
      <c r="P231" s="39">
        <f>(O231/12*5*$D231*$G231*$H231*$K231*P$9)+(O231/12*4*$E231*$G231*$I231*$K231*P$10)+(O231/12*3*$F231*$G231*$I231*$K231*P$10)</f>
        <v>132476.48645000003</v>
      </c>
      <c r="Q231" s="39">
        <v>0</v>
      </c>
      <c r="R231" s="39">
        <f>(Q231/12*5*$D231*$G231*$H231*$K231*R$9)+(Q231/12*4*$E231*$G231*$I231*$K231*R$10)+(Q231/12*3*$F231*$G231*$I231*$K231*R$10)</f>
        <v>0</v>
      </c>
      <c r="S231" s="39"/>
      <c r="T231" s="39">
        <f>(S231/12*5*$D231*$G231*$H231*$K231*T$9)+(S231/12*4*$E231*$G231*$I231*$K231*T$10)+(S231/12*3*$F231*$G231*$I231*$K231*T$10)</f>
        <v>0</v>
      </c>
      <c r="U231" s="39"/>
      <c r="V231" s="39">
        <f>(U231/12*5*$D231*$G231*$H231*$K231*V$9)+(U231/12*4*$E231*$G231*$I231*$K231*V$10)+(U231/12*3*$F231*$G231*$I231*$K231*V$10)</f>
        <v>0</v>
      </c>
      <c r="W231" s="39"/>
      <c r="X231" s="39">
        <f>(W231/12*5*$D231*$G231*$H231*$K231*X$9)+(W231/12*4*$E231*$G231*$I231*$K231*X$10)+(W231/12*3*$F231*$G231*$I231*$K231*X$10)</f>
        <v>0</v>
      </c>
      <c r="Y231" s="39">
        <v>0</v>
      </c>
      <c r="Z231" s="39">
        <f>(Y231/12*5*$D231*$G231*$H231*$K231*Z$9)+(Y231/12*4*$E231*$G231*$I231*$K231*Z$10)+(Y231/12*3*$F231*$G231*$I231*$K231*Z$10)</f>
        <v>0</v>
      </c>
      <c r="AA231" s="39"/>
      <c r="AB231" s="39">
        <f>(AA231/12*5*$D231*$G231*$H231*$K231*AB$9)+(AA231/12*4*$E231*$G231*$I231*$K231*AB$10)+(AA231/12*3*$F231*$G231*$I231*$K231*AB$10)</f>
        <v>0</v>
      </c>
      <c r="AC231" s="39"/>
      <c r="AD231" s="39">
        <f>(AC231/12*5*$D231*$G231*$H231*$K231*AD$9)+(AC231/12*4*$E231*$G231*$I231*$K231*AD$10)+(AC231/12*3*$F231*$G231*$I231*$K231*AD$10)</f>
        <v>0</v>
      </c>
      <c r="AE231" s="39">
        <v>0</v>
      </c>
      <c r="AF231" s="39">
        <f>(AE231/12*5*$D231*$G231*$H231*$K231*AF$9)+(AE231/12*4*$E231*$G231*$I231*$K231*AF$10)+(AE231/12*3*$F231*$G231*$I231*$K231*AF$10)</f>
        <v>0</v>
      </c>
      <c r="AG231" s="39">
        <v>0</v>
      </c>
      <c r="AH231" s="39">
        <f>(AG231/12*5*$D231*$G231*$H231*$K231*AH$9)+(AG231/12*4*$E231*$G231*$I231*$K231*AH$10)+(AG231/12*3*$F231*$G231*$I231*$K231*AH$10)</f>
        <v>0</v>
      </c>
      <c r="AI231" s="39"/>
      <c r="AJ231" s="39">
        <f>(AI231/12*5*$D231*$G231*$H231*$K231*AJ$9)+(AI231/12*4*$E231*$G231*$I231*$K231*AJ$10)+(AI231/12*3*$F231*$G231*$I231*$K231*AJ$10)</f>
        <v>0</v>
      </c>
      <c r="AK231" s="45"/>
      <c r="AL231" s="39">
        <f>(AK231/12*5*$D231*$G231*$H231*$K231*AL$9)+(AK231/12*4*$E231*$G231*$I231*$K231*AL$10)+(AK231/12*3*$F231*$G231*$I231*$K231*AL$10)</f>
        <v>0</v>
      </c>
      <c r="AM231" s="42">
        <v>194</v>
      </c>
      <c r="AN231" s="39">
        <f>(AM231/12*5*$D231*$G231*$H231*$K231*AN$9)+(AM231/12*4*$E231*$G231*$I231*$K231*AN$10)+(AM231/12*3*$F231*$G231*$I231*$K231*AN$10)</f>
        <v>4257842.4356416669</v>
      </c>
      <c r="AO231" s="43">
        <v>0</v>
      </c>
      <c r="AP231" s="39">
        <f>(AO231/12*5*$D231*$G231*$H231*$L231*AP$9)+(AO231/12*4*$E231*$G231*$I231*$L231*AP$10)+(AO231/12*3*$F231*$G231*$I231*$L231*AP$10)</f>
        <v>0</v>
      </c>
      <c r="AQ231" s="39"/>
      <c r="AR231" s="39">
        <f>(AQ231/12*5*$D231*$G231*$H231*$L231*AR$9)+(AQ231/12*4*$E231*$G231*$I231*$L231*AR$10)+(AQ231/12*3*$F231*$G231*$I231*$L231*AR$10)</f>
        <v>0</v>
      </c>
      <c r="AS231" s="39">
        <v>32</v>
      </c>
      <c r="AT231" s="39">
        <f>(AS231/12*5*$D231*$G231*$H231*$L231*AT$9)+(AS231/12*4*$E231*$G231*$I231*$L231*AT$10)+(AS231/12*3*$F231*$G231*$I231*$L231*AT$11)</f>
        <v>816679.10643199994</v>
      </c>
      <c r="AU231" s="39"/>
      <c r="AV231" s="39">
        <f>(AU231/12*5*$D231*$G231*$H231*$L231*AV$9)+(AU231/12*4*$E231*$G231*$I231*$L231*AV$10)+(AU231/12*3*$F231*$G231*$I231*$L231*AV$10)</f>
        <v>0</v>
      </c>
      <c r="AW231" s="39"/>
      <c r="AX231" s="39">
        <f>(AW231/12*5*$D231*$G231*$H231*$K231*AX$9)+(AW231/12*4*$E231*$G231*$I231*$K231*AX$10)+(AW231/12*3*$F231*$G231*$I231*$K231*AX$10)</f>
        <v>0</v>
      </c>
      <c r="AY231" s="39"/>
      <c r="AZ231" s="39">
        <f>(AY231/12*5*$D231*$G231*$H231*$K231*AZ$9)+(AY231/12*4*$E231*$G231*$I231*$K231*AZ$10)+(AY231/12*3*$F231*$G231*$I231*$K231*AZ$10)</f>
        <v>0</v>
      </c>
      <c r="BA231" s="39"/>
      <c r="BB231" s="39">
        <f>(BA231/12*5*$D231*$G231*$H231*$L231*BB$9)+(BA231/12*4*$E231*$G231*$I231*$L231*BB$10)+(BA231/12*3*$F231*$G231*$I231*$L231*BB$10)</f>
        <v>0</v>
      </c>
      <c r="BC231" s="39"/>
      <c r="BD231" s="39">
        <f>(BC231/12*5*$D231*$G231*$H231*$K231*BD$9)+(BC231/12*4*$E231*$G231*$I231*$K231*BD$10)+(BC231/12*3*$F231*$G231*$I231*$K231*BD$10)</f>
        <v>0</v>
      </c>
      <c r="BE231" s="39"/>
      <c r="BF231" s="39">
        <f>(BE231/12*5*$D231*$G231*$H231*$K231*BF$9)+(BE231/12*4*$E231*$G231*$I231*$K231*BF$10)+(BE231/12*3*$F231*$G231*$I231*$K231*BF$10)</f>
        <v>0</v>
      </c>
      <c r="BG231" s="39"/>
      <c r="BH231" s="39">
        <f>(BG231/12*5*$D231*$G231*$H231*$K231*BH$9)+(BG231/12*4*$E231*$G231*$I231*$K231*BH$10)+(BG231/12*3*$F231*$G231*$I231*$K231*BH$10)</f>
        <v>0</v>
      </c>
      <c r="BI231" s="39"/>
      <c r="BJ231" s="39">
        <f>(BI231/12*5*$D231*$G231*$H231*$L231*BJ$9)+(BI231/12*4*$E231*$G231*$I231*$L231*BJ$10)+(BI231/12*3*$F231*$G231*$I231*$L231*BJ$10)</f>
        <v>0</v>
      </c>
      <c r="BK231" s="39">
        <v>0</v>
      </c>
      <c r="BL231" s="39">
        <f>(BK231/12*5*$D231*$G231*$H231*$K231*BL$9)+(BK231/12*4*$E231*$G231*$I231*$K231*BL$10)+(BK231/12*3*$F231*$G231*$I231*$K231*BL$10)</f>
        <v>0</v>
      </c>
      <c r="BM231" s="39"/>
      <c r="BN231" s="39">
        <f>(BM231/12*5*$D231*$G231*$H231*$K231*BN$9)+(BM231/12*4*$E231*$G231*$I231*$K231*BN$10)+(BM231/12*3*$F231*$G231*$I231*$K231*BN$10)</f>
        <v>0</v>
      </c>
      <c r="BO231" s="49"/>
      <c r="BP231" s="39">
        <f>(BO231/12*5*$D231*$G231*$H231*$L231*BP$9)+(BO231/12*4*$E231*$G231*$I231*$L231*BP$10)+(BO231/12*3*$F231*$G231*$I231*$L231*BP$10)</f>
        <v>0</v>
      </c>
      <c r="BQ231" s="39">
        <v>1</v>
      </c>
      <c r="BR231" s="39">
        <f>(BQ231/12*5*$D231*$G231*$H231*$L231*BR$9)+(BQ231/12*4*$E231*$G231*$I231*$L231*BR$10)+(BQ231/12*3*$F231*$G231*$I231*$L231*BR$10)</f>
        <v>28192.537239999998</v>
      </c>
      <c r="BS231" s="39"/>
      <c r="BT231" s="39">
        <f>(BS231/12*5*$D231*$G231*$H231*$K231*BT$9)+(BS231/12*4*$E231*$G231*$I231*$K231*BT$10)+(BS231/12*3*$F231*$G231*$I231*$K231*BT$10)</f>
        <v>0</v>
      </c>
      <c r="BU231" s="39"/>
      <c r="BV231" s="39">
        <f>(BU231/12*5*$D231*$G231*$H231*$K231*BV$9)+(BU231/12*4*$E231*$G231*$I231*$K231*BV$10)+(BU231/12*3*$F231*$G231*$I231*$K231*BV$10)</f>
        <v>0</v>
      </c>
      <c r="BW231" s="39"/>
      <c r="BX231" s="39">
        <f>(BW231/12*5*$D231*$G231*$H231*$L231*BX$9)+(BW231/12*4*$E231*$G231*$I231*$L231*BX$10)+(BW231/12*3*$F231*$G231*$I231*$L231*BX$10)</f>
        <v>0</v>
      </c>
      <c r="BY231" s="39"/>
      <c r="BZ231" s="39">
        <f>(BY231/12*5*$D231*$G231*$H231*$L231*BZ$9)+(BY231/12*4*$E231*$G231*$I231*$L231*BZ$10)+(BY231/12*3*$F231*$G231*$I231*$L231*BZ$10)</f>
        <v>0</v>
      </c>
      <c r="CA231" s="39"/>
      <c r="CB231" s="39">
        <f>(CA231/12*5*$D231*$G231*$H231*$K231*CB$9)+(CA231/12*4*$E231*$G231*$I231*$K231*CB$10)+(CA231/12*3*$F231*$G231*$I231*$K231*CB$10)</f>
        <v>0</v>
      </c>
      <c r="CC231" s="39"/>
      <c r="CD231" s="39">
        <f t="shared" ref="CD231" si="2036">(CC231/12*5*$D231*$G231*$H231*$L231*CD$9)+(CC231/12*4*$E231*$G231*$I231*$L231*CD$10)+(CC231/12*3*$F231*$G231*$I231*$L231*CD$10)</f>
        <v>0</v>
      </c>
      <c r="CE231" s="39"/>
      <c r="CF231" s="39">
        <f>(CE231/12*5*$D231*$G231*$H231*$K231*CF$9)+(CE231/12*4*$E231*$G231*$I231*$K231*CF$10)+(CE231/12*3*$F231*$G231*$I231*$K231*CF$10)</f>
        <v>0</v>
      </c>
      <c r="CG231" s="39"/>
      <c r="CH231" s="39">
        <f>(CG231/12*5*$D231*$G231*$H231*$K231*CH$9)+(CG231/12*4*$E231*$G231*$I231*$K231*CH$10)+(CG231/12*3*$F231*$G231*$I231*$K231*CH$10)</f>
        <v>0</v>
      </c>
      <c r="CI231" s="39"/>
      <c r="CJ231" s="39">
        <f>(CI231/12*5*$D231*$G231*$H231*$K231*CJ$9)+(CI231/12*4*$E231*$G231*$I231*$K231*CJ$10)+(CI231/12*3*$F231*$G231*$I231*$K231*CJ$10)</f>
        <v>0</v>
      </c>
      <c r="CK231" s="39">
        <v>3</v>
      </c>
      <c r="CL231" s="39">
        <f>(CK231/12*5*$D231*$G231*$H231*$K231*CL$9)+(CK231/12*4*$E231*$G231*$I231*$K231*CL$10)+(CK231/12*3*$F231*$G231*$I231*$K231*CL$10)</f>
        <v>62061.005650000006</v>
      </c>
      <c r="CM231" s="39"/>
      <c r="CN231" s="39">
        <f>(CM231/12*5*$D231*$G231*$H231*$L231*CN$9)+(CM231/12*4*$E231*$G231*$I231*$L231*CN$10)+(CM231/12*3*$F231*$G231*$I231*$L231*CN$10)</f>
        <v>0</v>
      </c>
      <c r="CO231" s="39"/>
      <c r="CP231" s="39">
        <f>(CO231/12*5*$D231*$G231*$H231*$L231*CP$9)+(CO231/12*4*$E231*$G231*$I231*$L231*CP$10)+(CO231/12*3*$F231*$G231*$I231*$L231*CP$10)</f>
        <v>0</v>
      </c>
      <c r="CQ231" s="44">
        <v>2</v>
      </c>
      <c r="CR231" s="39">
        <f>(CQ231/12*5*$D231*$G231*$H231*$K231*CR$9)+(CQ231/12*4*$E231*$G231*$I231*$K231*CR$10)+(CQ231/12*3*$F231*$G231*$I231*$K231*CR$10)</f>
        <v>46987.562066666658</v>
      </c>
      <c r="CS231" s="39"/>
      <c r="CT231" s="39">
        <f>(CS231/12*5*$D231*$G231*$H231*$L231*CT$9)+(CS231/12*4*$E231*$G231*$I231*$L231*CT$10)+(CS231/12*3*$F231*$G231*$I231*$L231*CT$10)</f>
        <v>0</v>
      </c>
      <c r="CU231" s="39"/>
      <c r="CV231" s="39">
        <f>(CU231/12*5*$D231*$G231*$H231*$L231*CV$9)+(CU231/12*4*$E231*$G231*$I231*$L231*CV$10)+(CU231/12*3*$F231*$G231*$I231*$L231*CV$10)</f>
        <v>0</v>
      </c>
      <c r="CW231" s="39"/>
      <c r="CX231" s="39">
        <f>(CW231/12*5*$D231*$G231*$H231*$L231*CX$9)+(CW231/12*4*$E231*$G231*$I231*$L231*CX$10)+(CW231/12*3*$F231*$G231*$I231*$L231*CX$10)</f>
        <v>0</v>
      </c>
      <c r="CY231" s="39">
        <v>15</v>
      </c>
      <c r="CZ231" s="39">
        <f>(CY231/12*5*$D231*$G231*$H231*$L231*CZ$9)+(CY231/12*4*$E231*$G231*$I231*$L231*CZ$10)+(CY231/12*3*$F231*$G231*$I231*$L231*CZ$10)</f>
        <v>426409.08701999998</v>
      </c>
      <c r="DA231" s="39">
        <v>5</v>
      </c>
      <c r="DB231" s="39">
        <f>(DA231/12*5*$D231*$G231*$H231*$L231*DB$9)+(DA231/12*4*$E231*$G231*$I231*$L231*DB$10)+(DA231/12*3*$F231*$G231*$I231*$L231*DB$10)</f>
        <v>142399.90831499998</v>
      </c>
      <c r="DC231" s="39">
        <v>2</v>
      </c>
      <c r="DD231" s="39">
        <f>(DC231/12*5*$D231*$G231*$H231*$K231*DD$9)+(DC231/12*4*$E231*$G231*$I231*$K231*DD$10)+(DC231/12*3*$F231*$G231*$I231*$K231*DD$10)</f>
        <v>46987.562066666658</v>
      </c>
      <c r="DE231" s="39">
        <v>4</v>
      </c>
      <c r="DF231" s="39">
        <f>(DE231/12*5*$D231*$G231*$H231*$K231*DF$9)+(DE231/12*4*$E231*$G231*$I231*$K231*DF$10)+(DE231/12*3*$F231*$G231*$I231*$K231*DF$10)</f>
        <v>96774.598153333311</v>
      </c>
      <c r="DG231" s="39"/>
      <c r="DH231" s="39">
        <f>(DG231/12*5*$D231*$G231*$H231*$L231*DH$9)+(DG231/12*4*$E231*$G231*$I231*$L231*DH$10)+(DG231/12*3*$F231*$G231*$I231*$L231*DH$10)</f>
        <v>0</v>
      </c>
      <c r="DI231" s="39">
        <v>3</v>
      </c>
      <c r="DJ231" s="39">
        <f>(DI231/12*5*$D231*$G231*$H231*$L231*DJ$9)+(DI231/12*4*$E231*$G231*$I231*$L231*DJ$10)+(DI231/12*3*$F231*$G231*$I231*$L231*DJ$10)</f>
        <v>91714.46381999999</v>
      </c>
      <c r="DK231" s="39"/>
      <c r="DL231" s="39">
        <f>(DK231/12*5*$D231*$G231*$H231*$M231*DL$9)+(DK231/12*4*$E231*$G231*$I231*$M231*DL$10)+(DK231/12*3*$F231*$G231*$I231*$M231*DL$10)</f>
        <v>0</v>
      </c>
      <c r="DM231" s="39">
        <v>10</v>
      </c>
      <c r="DN231" s="39">
        <f t="shared" ref="DN231" si="2037">(DM231/12*5*$D231*$G231*$H231*$N231*DN$9)+(DM231/12*4*$E231*$G231*$I231*$N231*DN$10)+(DM231/12*3*$F231*$G231*$I231*$N231*DN$10)</f>
        <v>452243.14950416662</v>
      </c>
      <c r="DO231" s="39"/>
      <c r="DP231" s="39">
        <f t="shared" si="1815"/>
        <v>0</v>
      </c>
      <c r="DQ231" s="39">
        <f>SUM(O231,Q231,S231,U231,W231,Y231,AA231,AC231,AE231,AG231,AI231,AK231,AM231,AO231,AQ231,AS231,AU231,AW231,AY231,BA231,BC231,BE231,BG231,BI231,BK231,BM231,BO231,BQ231,BS231,BU231,BW231,BY231,CA231,CC231,CE231,CG231,CI231,CK231,CM231,CO231,CQ231,CS231,CU231,CW231,CY231,DA231,DC231,DE231,DG231,DI231,DK231,DM231,DO231)</f>
        <v>277</v>
      </c>
      <c r="DR231" s="39">
        <f>SUM(P231,R231,T231,V231,X231,Z231,AB231,AD231,AF231,AH231,AJ231,AL231,AN231,AP231,AR231,AT231,AV231,AX231,AZ231,BB231,BD231,BF231,BH231,BJ231,BL231,BN231,BP231,BR231,BT231,BV231,BX231,BZ231,CB231,CD231,CF231,CH231,CJ231,CL231,CN231,CP231,CR231,CT231,CV231,CX231,CZ231,DB231,DD231,DF231,DH231,DJ231,DL231,DN231,DP231)</f>
        <v>6600767.9023595005</v>
      </c>
    </row>
    <row r="232" spans="1:122" ht="15.75" customHeight="1" x14ac:dyDescent="0.25">
      <c r="A232" s="86">
        <v>27</v>
      </c>
      <c r="B232" s="87"/>
      <c r="C232" s="88" t="s">
        <v>363</v>
      </c>
      <c r="D232" s="95">
        <f t="shared" si="1818"/>
        <v>19063</v>
      </c>
      <c r="E232" s="96">
        <v>18530</v>
      </c>
      <c r="F232" s="96">
        <v>18715</v>
      </c>
      <c r="G232" s="105">
        <v>0.77</v>
      </c>
      <c r="H232" s="97">
        <v>1</v>
      </c>
      <c r="I232" s="97">
        <v>1</v>
      </c>
      <c r="J232" s="98"/>
      <c r="K232" s="95">
        <v>1.4</v>
      </c>
      <c r="L232" s="95">
        <v>1.68</v>
      </c>
      <c r="M232" s="95">
        <v>2.23</v>
      </c>
      <c r="N232" s="95">
        <v>2.57</v>
      </c>
      <c r="O232" s="45">
        <f t="shared" ref="O232:BZ232" si="2038">SUM(O233:O246)</f>
        <v>1353</v>
      </c>
      <c r="P232" s="45">
        <f t="shared" si="2038"/>
        <v>33023745.745608333</v>
      </c>
      <c r="Q232" s="45">
        <f t="shared" si="2038"/>
        <v>1125</v>
      </c>
      <c r="R232" s="45">
        <f t="shared" si="2038"/>
        <v>23739176.160816666</v>
      </c>
      <c r="S232" s="94">
        <v>0</v>
      </c>
      <c r="T232" s="94">
        <f t="shared" ref="T232" si="2039">SUM(T233:T246)</f>
        <v>0</v>
      </c>
      <c r="U232" s="45">
        <f t="shared" si="2038"/>
        <v>0</v>
      </c>
      <c r="V232" s="45">
        <f t="shared" si="2038"/>
        <v>0</v>
      </c>
      <c r="W232" s="45">
        <f t="shared" si="2038"/>
        <v>46</v>
      </c>
      <c r="X232" s="45">
        <f t="shared" si="2038"/>
        <v>1294332.6935000001</v>
      </c>
      <c r="Y232" s="45">
        <f t="shared" si="2038"/>
        <v>346</v>
      </c>
      <c r="Z232" s="45">
        <f t="shared" si="2038"/>
        <v>7971943.0522666657</v>
      </c>
      <c r="AA232" s="94">
        <f t="shared" si="2038"/>
        <v>623</v>
      </c>
      <c r="AB232" s="94">
        <f t="shared" si="2038"/>
        <v>33006336.78125</v>
      </c>
      <c r="AC232" s="94">
        <f t="shared" si="2038"/>
        <v>0</v>
      </c>
      <c r="AD232" s="94">
        <f t="shared" si="2038"/>
        <v>0</v>
      </c>
      <c r="AE232" s="94">
        <f t="shared" si="2038"/>
        <v>0</v>
      </c>
      <c r="AF232" s="94">
        <f t="shared" si="2038"/>
        <v>0</v>
      </c>
      <c r="AG232" s="45">
        <f t="shared" si="2038"/>
        <v>286</v>
      </c>
      <c r="AH232" s="45">
        <f t="shared" si="2038"/>
        <v>5392171.5108333332</v>
      </c>
      <c r="AI232" s="45">
        <f t="shared" si="2038"/>
        <v>86</v>
      </c>
      <c r="AJ232" s="45">
        <f t="shared" si="2038"/>
        <v>1592692.5476583331</v>
      </c>
      <c r="AK232" s="45">
        <f t="shared" si="2038"/>
        <v>34</v>
      </c>
      <c r="AL232" s="45">
        <f t="shared" si="2038"/>
        <v>663937.64581666666</v>
      </c>
      <c r="AM232" s="45">
        <f t="shared" si="2038"/>
        <v>5</v>
      </c>
      <c r="AN232" s="45">
        <f t="shared" si="2038"/>
        <v>87512.747437499987</v>
      </c>
      <c r="AO232" s="94">
        <f t="shared" si="2038"/>
        <v>1775</v>
      </c>
      <c r="AP232" s="94">
        <f t="shared" si="2038"/>
        <v>42719352.925619997</v>
      </c>
      <c r="AQ232" s="94">
        <f t="shared" si="2038"/>
        <v>427</v>
      </c>
      <c r="AR232" s="94">
        <f t="shared" si="2038"/>
        <v>9708463.8223299999</v>
      </c>
      <c r="AS232" s="94">
        <f t="shared" si="2038"/>
        <v>802</v>
      </c>
      <c r="AT232" s="94">
        <f t="shared" si="2038"/>
        <v>18557782.728323996</v>
      </c>
      <c r="AU232" s="94">
        <f t="shared" si="2038"/>
        <v>5</v>
      </c>
      <c r="AV232" s="94">
        <f t="shared" si="2038"/>
        <v>166690.94750000001</v>
      </c>
      <c r="AW232" s="94">
        <f t="shared" si="2038"/>
        <v>0</v>
      </c>
      <c r="AX232" s="94">
        <f t="shared" si="2038"/>
        <v>0</v>
      </c>
      <c r="AY232" s="94">
        <f t="shared" si="2038"/>
        <v>0</v>
      </c>
      <c r="AZ232" s="94">
        <f t="shared" si="2038"/>
        <v>0</v>
      </c>
      <c r="BA232" s="94">
        <f t="shared" si="2038"/>
        <v>136</v>
      </c>
      <c r="BB232" s="94">
        <f t="shared" si="2038"/>
        <v>3101690.71184</v>
      </c>
      <c r="BC232" s="94">
        <f t="shared" si="2038"/>
        <v>0</v>
      </c>
      <c r="BD232" s="94">
        <f t="shared" si="2038"/>
        <v>0</v>
      </c>
      <c r="BE232" s="94">
        <f t="shared" si="2038"/>
        <v>0</v>
      </c>
      <c r="BF232" s="94">
        <f t="shared" si="2038"/>
        <v>0</v>
      </c>
      <c r="BG232" s="94">
        <f t="shared" si="2038"/>
        <v>0</v>
      </c>
      <c r="BH232" s="94">
        <f t="shared" si="2038"/>
        <v>0</v>
      </c>
      <c r="BI232" s="94">
        <f t="shared" si="2038"/>
        <v>0</v>
      </c>
      <c r="BJ232" s="94">
        <f t="shared" si="2038"/>
        <v>0</v>
      </c>
      <c r="BK232" s="94">
        <f t="shared" si="2038"/>
        <v>2594</v>
      </c>
      <c r="BL232" s="94">
        <f t="shared" si="2038"/>
        <v>47074011.723305002</v>
      </c>
      <c r="BM232" s="94">
        <f t="shared" si="2038"/>
        <v>1297</v>
      </c>
      <c r="BN232" s="94">
        <f t="shared" si="2038"/>
        <v>25198457.720286664</v>
      </c>
      <c r="BO232" s="94">
        <f t="shared" si="2038"/>
        <v>570</v>
      </c>
      <c r="BP232" s="94">
        <f t="shared" si="2038"/>
        <v>12882918.915999999</v>
      </c>
      <c r="BQ232" s="94">
        <f t="shared" si="2038"/>
        <v>844</v>
      </c>
      <c r="BR232" s="94">
        <f t="shared" si="2038"/>
        <v>19291657.09268</v>
      </c>
      <c r="BS232" s="94">
        <f t="shared" si="2038"/>
        <v>768</v>
      </c>
      <c r="BT232" s="94">
        <f t="shared" si="2038"/>
        <v>15111338.391566666</v>
      </c>
      <c r="BU232" s="94">
        <f t="shared" si="2038"/>
        <v>135</v>
      </c>
      <c r="BV232" s="94">
        <f t="shared" si="2038"/>
        <v>2511535.4592066668</v>
      </c>
      <c r="BW232" s="94">
        <f t="shared" si="2038"/>
        <v>29</v>
      </c>
      <c r="BX232" s="94">
        <f t="shared" si="2038"/>
        <v>694120.03668000002</v>
      </c>
      <c r="BY232" s="94">
        <f t="shared" si="2038"/>
        <v>0</v>
      </c>
      <c r="BZ232" s="94">
        <f t="shared" si="2038"/>
        <v>0</v>
      </c>
      <c r="CA232" s="94">
        <f t="shared" ref="CA232:DR232" si="2040">SUM(CA233:CA246)</f>
        <v>563</v>
      </c>
      <c r="CB232" s="94">
        <f t="shared" si="2040"/>
        <v>11105528.98</v>
      </c>
      <c r="CC232" s="94">
        <f t="shared" si="2040"/>
        <v>79</v>
      </c>
      <c r="CD232" s="94">
        <f t="shared" si="2040"/>
        <v>1852524.7689199999</v>
      </c>
      <c r="CE232" s="94">
        <f t="shared" si="2040"/>
        <v>0</v>
      </c>
      <c r="CF232" s="94">
        <f t="shared" si="2040"/>
        <v>0</v>
      </c>
      <c r="CG232" s="94">
        <f t="shared" si="2040"/>
        <v>94</v>
      </c>
      <c r="CH232" s="94">
        <f t="shared" si="2040"/>
        <v>1886478.2433933332</v>
      </c>
      <c r="CI232" s="94">
        <f t="shared" si="2040"/>
        <v>664</v>
      </c>
      <c r="CJ232" s="94">
        <f t="shared" si="2040"/>
        <v>13387211.202073334</v>
      </c>
      <c r="CK232" s="94">
        <f t="shared" si="2040"/>
        <v>623</v>
      </c>
      <c r="CL232" s="94">
        <f t="shared" si="2040"/>
        <v>12075021.816433335</v>
      </c>
      <c r="CM232" s="94">
        <f t="shared" si="2040"/>
        <v>1356</v>
      </c>
      <c r="CN232" s="94">
        <f t="shared" si="2040"/>
        <v>30519401.192251999</v>
      </c>
      <c r="CO232" s="94">
        <f t="shared" si="2040"/>
        <v>679</v>
      </c>
      <c r="CP232" s="94">
        <f t="shared" si="2040"/>
        <v>15606932.054223999</v>
      </c>
      <c r="CQ232" s="99">
        <f t="shared" si="2040"/>
        <v>578</v>
      </c>
      <c r="CR232" s="94">
        <f t="shared" si="2040"/>
        <v>11379961.7127</v>
      </c>
      <c r="CS232" s="94">
        <f t="shared" si="2040"/>
        <v>523</v>
      </c>
      <c r="CT232" s="94">
        <f t="shared" si="2040"/>
        <v>12069358.763363998</v>
      </c>
      <c r="CU232" s="94">
        <f t="shared" si="2040"/>
        <v>960</v>
      </c>
      <c r="CV232" s="94">
        <f t="shared" si="2040"/>
        <v>22796100.284887999</v>
      </c>
      <c r="CW232" s="94">
        <f t="shared" si="2040"/>
        <v>830</v>
      </c>
      <c r="CX232" s="94">
        <f t="shared" si="2040"/>
        <v>20453000.223795999</v>
      </c>
      <c r="CY232" s="94">
        <f t="shared" si="2040"/>
        <v>573</v>
      </c>
      <c r="CZ232" s="94">
        <f t="shared" si="2040"/>
        <v>13302608.235980002</v>
      </c>
      <c r="DA232" s="94">
        <f t="shared" si="2040"/>
        <v>801</v>
      </c>
      <c r="DB232" s="94">
        <f t="shared" si="2040"/>
        <v>18862276.141982</v>
      </c>
      <c r="DC232" s="94">
        <f t="shared" si="2040"/>
        <v>1135</v>
      </c>
      <c r="DD232" s="94">
        <f t="shared" si="2040"/>
        <v>22788038.5887</v>
      </c>
      <c r="DE232" s="94">
        <f t="shared" si="2040"/>
        <v>411</v>
      </c>
      <c r="DF232" s="94">
        <f t="shared" si="2040"/>
        <v>8010590.0055766664</v>
      </c>
      <c r="DG232" s="94">
        <f t="shared" si="2040"/>
        <v>25</v>
      </c>
      <c r="DH232" s="94">
        <f t="shared" si="2040"/>
        <v>687878.01634999993</v>
      </c>
      <c r="DI232" s="94">
        <f t="shared" si="2040"/>
        <v>535</v>
      </c>
      <c r="DJ232" s="94">
        <f t="shared" si="2040"/>
        <v>13145763.178099997</v>
      </c>
      <c r="DK232" s="94">
        <f t="shared" si="2040"/>
        <v>200</v>
      </c>
      <c r="DL232" s="94">
        <f t="shared" si="2040"/>
        <v>6333051.7319458332</v>
      </c>
      <c r="DM232" s="94">
        <f t="shared" si="2040"/>
        <v>258</v>
      </c>
      <c r="DN232" s="94">
        <f t="shared" si="2040"/>
        <v>9380735.6844199989</v>
      </c>
      <c r="DO232" s="94">
        <f t="shared" si="2040"/>
        <v>0</v>
      </c>
      <c r="DP232" s="94">
        <f t="shared" si="2040"/>
        <v>0</v>
      </c>
      <c r="DQ232" s="94">
        <f t="shared" si="2040"/>
        <v>24173</v>
      </c>
      <c r="DR232" s="94">
        <f t="shared" si="2040"/>
        <v>549432330.18562508</v>
      </c>
    </row>
    <row r="233" spans="1:122" ht="30" customHeight="1" x14ac:dyDescent="0.25">
      <c r="A233" s="46"/>
      <c r="B233" s="47">
        <v>195</v>
      </c>
      <c r="C233" s="33" t="s">
        <v>364</v>
      </c>
      <c r="D233" s="34">
        <f t="shared" si="1818"/>
        <v>19063</v>
      </c>
      <c r="E233" s="35">
        <v>18530</v>
      </c>
      <c r="F233" s="35">
        <v>18715</v>
      </c>
      <c r="G233" s="34">
        <v>0.74</v>
      </c>
      <c r="H233" s="37">
        <v>1</v>
      </c>
      <c r="I233" s="37">
        <v>1</v>
      </c>
      <c r="J233" s="38"/>
      <c r="K233" s="34">
        <v>1.4</v>
      </c>
      <c r="L233" s="34">
        <v>1.68</v>
      </c>
      <c r="M233" s="34">
        <v>2.23</v>
      </c>
      <c r="N233" s="34">
        <v>2.57</v>
      </c>
      <c r="O233" s="39">
        <v>76</v>
      </c>
      <c r="P233" s="39">
        <f>(O233/12*5*$D233*$G233*$H233*$K233)+(O233/12*4*$E233*$G233*$I233*$K233)+(O233/12*3*$F233*$G233*$I233*$K233)</f>
        <v>1480105.5733333332</v>
      </c>
      <c r="Q233" s="39">
        <v>49</v>
      </c>
      <c r="R233" s="39">
        <f>(Q233/12*5*$D233*$G233*$H233*$K233)+(Q233/12*4*$E233*$G233*$I233*$K233)+(Q233/12*3*$F233*$G233*$I233*$K233)</f>
        <v>954278.59333333327</v>
      </c>
      <c r="S233" s="39">
        <v>0</v>
      </c>
      <c r="T233" s="39">
        <f>(S233/12*5*$D233*$G233*$H233*$K233)+(S233/12*4*$E233*$G233*$I233*$K233)+(S233/12*3*$F233*$G233*$I233*$K233)</f>
        <v>0</v>
      </c>
      <c r="U233" s="39"/>
      <c r="V233" s="39">
        <f>(U233/12*5*$D233*$G233*$H233*$K233)+(U233/12*4*$E233*$G233*$I233*$K233)+(U233/12*3*$F233*$G233*$I233*$K233)</f>
        <v>0</v>
      </c>
      <c r="W233" s="39">
        <v>0</v>
      </c>
      <c r="X233" s="39">
        <f>(W233/12*5*$D233*$G233*$H233*$K233)+(W233/12*4*$E233*$G233*$I233*$K233)+(W233/12*3*$F233*$G233*$I233*$K233)</f>
        <v>0</v>
      </c>
      <c r="Y233" s="39">
        <v>2</v>
      </c>
      <c r="Z233" s="39">
        <f>(Y233/12*5*$D233*$G233*$H233*$K233)+(Y233/12*4*$E233*$G233*$I233*$K233)+(Y233/12*3*$F233*$G233*$I233*$K233)</f>
        <v>38950.146666666667</v>
      </c>
      <c r="AA233" s="39"/>
      <c r="AB233" s="39">
        <f>(AA233/12*5*$D233*$G233*$H233*$K233)+(AA233/12*4*$E233*$G233*$I233*$K233)+(AA233/12*3*$F233*$G233*$I233*$K233)</f>
        <v>0</v>
      </c>
      <c r="AC233" s="39">
        <v>0</v>
      </c>
      <c r="AD233" s="39">
        <f>(AC233/12*5*$D233*$G233*$H233*$K233)+(AC233/12*4*$E233*$G233*$I233*$K233)+(AC233/12*3*$F233*$G233*$I233*$K233)</f>
        <v>0</v>
      </c>
      <c r="AE233" s="39">
        <v>0</v>
      </c>
      <c r="AF233" s="39">
        <f>(AE233/12*5*$D233*$G233*$H233*$K233)+(AE233/12*4*$E233*$G233*$I233*$K233)+(AE233/12*3*$F233*$G233*$I233*$K233)</f>
        <v>0</v>
      </c>
      <c r="AG233" s="39">
        <v>64</v>
      </c>
      <c r="AH233" s="39">
        <f>(AG233/12*5*$D233*$G233*$H233*$K233)+(AG233/12*4*$E233*$G233*$I233*$K233)+(AG233/12*3*$F233*$G233*$I233*$K233)</f>
        <v>1246404.6933333334</v>
      </c>
      <c r="AI233" s="39">
        <v>6</v>
      </c>
      <c r="AJ233" s="39">
        <f>(AI233/12*5*$D233*$G233*$H233*$K233)+(AI233/12*4*$E233*$G233*$I233*$K233)+(AI233/12*3*$F233*$G233*$I233*$K233)</f>
        <v>116850.43999999999</v>
      </c>
      <c r="AK233" s="39">
        <v>2</v>
      </c>
      <c r="AL233" s="39">
        <f>(AK233/12*5*$D233*$G233*$H233*$K233)+(AK233/12*4*$E233*$G233*$I233*$K233)+(AK233/12*3*$F233*$G233*$I233*$K233)</f>
        <v>38950.146666666667</v>
      </c>
      <c r="AM233" s="42">
        <v>0</v>
      </c>
      <c r="AN233" s="39">
        <f>(AM233/12*5*$D233*$G233*$H233*$K233)+(AM233/12*4*$E233*$G233*$I233*$K233)+(AM233/12*3*$F233*$G233*$I233*$K233)</f>
        <v>0</v>
      </c>
      <c r="AO233" s="43">
        <v>73</v>
      </c>
      <c r="AP233" s="39">
        <f>(AO233/12*5*$D233*$G233*$H233*$L233)+(AO233/12*4*$E233*$G233*$I233*$L233)+(AO233/12*3*$F233*$G233*$I233*$L233)</f>
        <v>1706016.4239999996</v>
      </c>
      <c r="AQ233" s="39"/>
      <c r="AR233" s="39">
        <f>(AQ233/12*5*$D233*$G233*$H233*$L233)+(AQ233/12*4*$E233*$G233*$I233*$L233)+(AQ233/12*3*$F233*$G233*$I233*$L233)</f>
        <v>0</v>
      </c>
      <c r="AS233" s="39">
        <v>75</v>
      </c>
      <c r="AT233" s="39">
        <f>(AS233/12*5*$D233*$G233*$H233*$L233)+(AS233/12*4*$E233*$G233*$I233*$L233)+(AS233/12*3*$F233*$G233*$I233*$L233)</f>
        <v>1752756.5999999999</v>
      </c>
      <c r="AU233" s="39">
        <v>0</v>
      </c>
      <c r="AV233" s="39">
        <f>(AU233/12*5*$D233*$G233*$H233*$L233)+(AU233/12*4*$E233*$G233*$I233*$L233)+(AU233/12*3*$F233*$G233*$I233*$L233)</f>
        <v>0</v>
      </c>
      <c r="AW233" s="39"/>
      <c r="AX233" s="39">
        <f>(AW233/12*5*$D233*$G233*$H233*$K233)+(AW233/12*4*$E233*$G233*$I233*$K233)+(AW233/12*3*$F233*$G233*$I233*$K233)</f>
        <v>0</v>
      </c>
      <c r="AY233" s="39"/>
      <c r="AZ233" s="39">
        <f>(AY233/12*5*$D233*$G233*$H233*$K233)+(AY233/12*4*$E233*$G233*$I233*$K233)+(AY233/12*3*$F233*$G233*$I233*$K233)</f>
        <v>0</v>
      </c>
      <c r="BA233" s="39">
        <v>2</v>
      </c>
      <c r="BB233" s="39">
        <f>(BA233/12*5*$D233*$G233*$H233*$L233)+(BA233/12*4*$E233*$G233*$I233*$L233)+(BA233/12*3*$F233*$G233*$I233*$L233)</f>
        <v>46740.175999999999</v>
      </c>
      <c r="BC233" s="39">
        <v>0</v>
      </c>
      <c r="BD233" s="39">
        <f>(BC233/12*5*$D233*$G233*$H233*$K233)+(BC233/12*4*$E233*$G233*$I233*$K233)+(BC233/12*3*$F233*$G233*$I233*$K233)</f>
        <v>0</v>
      </c>
      <c r="BE233" s="39">
        <v>0</v>
      </c>
      <c r="BF233" s="39">
        <f>(BE233/12*5*$D233*$G233*$H233*$K233)+(BE233/12*4*$E233*$G233*$I233*$K233)+(BE233/12*3*$F233*$G233*$I233*$K233)</f>
        <v>0</v>
      </c>
      <c r="BG233" s="39">
        <v>0</v>
      </c>
      <c r="BH233" s="39">
        <f>(BG233/12*5*$D233*$G233*$H233*$K233)+(BG233/12*4*$E233*$G233*$I233*$K233)+(BG233/12*3*$F233*$G233*$I233*$K233)</f>
        <v>0</v>
      </c>
      <c r="BI233" s="39">
        <v>0</v>
      </c>
      <c r="BJ233" s="39">
        <f>(BI233/12*5*$D233*$G233*$H233*$L233)+(BI233/12*4*$E233*$G233*$I233*$L233)+(BI233/12*3*$F233*$G233*$I233*$L233)</f>
        <v>0</v>
      </c>
      <c r="BK233" s="39">
        <v>30</v>
      </c>
      <c r="BL233" s="39">
        <f>(BK233/12*5*$D233*$G233*$H233*$K233)+(BK233/12*4*$E233*$G233*$I233*$K233)+(BK233/12*3*$F233*$G233*$I233*$K233)</f>
        <v>584252.19999999995</v>
      </c>
      <c r="BM233" s="39">
        <v>75</v>
      </c>
      <c r="BN233" s="39">
        <f>(BM233/12*5*$D233*$G233*$H233*$K233)+(BM233/12*4*$E233*$G233*$I233*$K233)+(BM233/12*3*$F233*$G233*$I233*$K233)</f>
        <v>1460630.5</v>
      </c>
      <c r="BO233" s="49">
        <v>20</v>
      </c>
      <c r="BP233" s="39">
        <f>(BO233/12*5*$D233*$G233*$H233*$L233)+(BO233/12*4*$E233*$G233*$I233*$L233)+(BO233/12*3*$F233*$G233*$I233*$L233)</f>
        <v>467401.76</v>
      </c>
      <c r="BQ233" s="39">
        <v>215</v>
      </c>
      <c r="BR233" s="39">
        <f>(BQ233/12*5*$D233*$G233*$H233*$L233)+(BQ233/12*4*$E233*$G233*$I233*$L233)+(BQ233/12*3*$F233*$G233*$I233*$L233)</f>
        <v>5024568.92</v>
      </c>
      <c r="BS233" s="39">
        <v>157</v>
      </c>
      <c r="BT233" s="39">
        <f>(BS233/12*5*$D233*$G233*$H233*$K233)+(BS233/12*4*$E233*$G233*$I233*$K233)+(BS233/12*3*$F233*$G233*$I233*$K233)</f>
        <v>3057586.5133333332</v>
      </c>
      <c r="BU233" s="39">
        <v>5</v>
      </c>
      <c r="BV233" s="39">
        <f>(BU233/12*5*$D233*$G233*$H233*$K233)+(BU233/12*4*$E233*$G233*$I233*$K233)+(BU233/12*3*$F233*$G233*$I233*$K233)</f>
        <v>97375.366666666669</v>
      </c>
      <c r="BW233" s="39"/>
      <c r="BX233" s="39">
        <f>(BW233/12*5*$D233*$G233*$H233*$L233)+(BW233/12*4*$E233*$G233*$I233*$L233)+(BW233/12*3*$F233*$G233*$I233*$L233)</f>
        <v>0</v>
      </c>
      <c r="BY233" s="39"/>
      <c r="BZ233" s="39">
        <f>(BY233/12*5*$D233*$G233*$H233*$L233)+(BY233/12*4*$E233*$G233*$I233*$L233)+(BY233/12*3*$F233*$G233*$I233*$L233)</f>
        <v>0</v>
      </c>
      <c r="CA233" s="39">
        <v>9</v>
      </c>
      <c r="CB233" s="39">
        <f>(CA233/12*5*$D233*$G233*$H233*$K233)+(CA233/12*4*$E233*$G233*$I233*$K233)+(CA233/12*3*$F233*$G233*$I233*$K233)</f>
        <v>175275.65999999997</v>
      </c>
      <c r="CC233" s="39"/>
      <c r="CD233" s="39">
        <f>(CC233/12*5*$D233*$G233*$H233*$L233)+(CC233/12*4*$E233*$G233*$I233*$L233)+(CC233/12*3*$F233*$G233*$I233*$L233)</f>
        <v>0</v>
      </c>
      <c r="CE233" s="39">
        <v>0</v>
      </c>
      <c r="CF233" s="39">
        <f>(CE233/12*5*$D233*$G233*$H233*$K233)+(CE233/12*4*$E233*$G233*$I233*$K233)+(CE233/12*3*$F233*$G233*$I233*$K233)</f>
        <v>0</v>
      </c>
      <c r="CG233" s="39">
        <v>3</v>
      </c>
      <c r="CH233" s="39">
        <f>(CG233/12*5*$D233*$G233*$H233*$K233)+(CG233/12*4*$E233*$G233*$I233*$K233)+(CG233/12*3*$F233*$G233*$I233*$K233)</f>
        <v>58425.219999999994</v>
      </c>
      <c r="CI233" s="39">
        <v>7</v>
      </c>
      <c r="CJ233" s="39">
        <f>(CI233/12*5*$D233*$G233*$H233*$K233)+(CI233/12*4*$E233*$G233*$I233*$K233)+(CI233/12*3*$F233*$G233*$I233*$K233)</f>
        <v>136325.51333333331</v>
      </c>
      <c r="CK233" s="39">
        <v>50</v>
      </c>
      <c r="CL233" s="39">
        <f>(CK233/12*5*$D233*$G233*$H233*$K233)+(CK233/12*4*$E233*$G233*$I233*$K233)+(CK233/12*3*$F233*$G233*$I233*$K233)</f>
        <v>973753.66666666663</v>
      </c>
      <c r="CM233" s="39">
        <v>51</v>
      </c>
      <c r="CN233" s="39">
        <f>(CM233/12*5*$D233*$G233*$H233*$L233)+(CM233/12*4*$E233*$G233*$I233*$L233)+(CM233/12*3*$F233*$G233*$I233*$L233)</f>
        <v>1191874.4879999999</v>
      </c>
      <c r="CO233" s="39">
        <v>48</v>
      </c>
      <c r="CP233" s="39">
        <f>(CO233/12*5*$D233*$G233*$H233*$L233)+(CO233/12*4*$E233*$G233*$I233*$L233)+(CO233/12*3*$F233*$G233*$I233*$L233)</f>
        <v>1121764.2239999999</v>
      </c>
      <c r="CQ233" s="44">
        <v>27</v>
      </c>
      <c r="CR233" s="39">
        <f>(CQ233/12*5*$D233*$G233*$H233*$K233)+(CQ233/12*4*$E233*$G233*$I233*$K233)+(CQ233/12*3*$F233*$G233*$I233*$K233)</f>
        <v>525826.98</v>
      </c>
      <c r="CS233" s="51">
        <v>39</v>
      </c>
      <c r="CT233" s="39">
        <f>(CS233/12*5*$D233*$G233*$H233*$L233)+(CS233/12*4*$E233*$G233*$I233*$L233)+(CS233/12*3*$F233*$G233*$I233*$L233)</f>
        <v>911433.43200000003</v>
      </c>
      <c r="CU233" s="39">
        <v>30</v>
      </c>
      <c r="CV233" s="39">
        <f>(CU233/12*5*$D233*$G233*$H233*$L233)+(CU233/12*4*$E233*$G233*$I233*$L233)+(CU233/12*3*$F233*$G233*$I233*$L233)</f>
        <v>701102.64</v>
      </c>
      <c r="CW233" s="39">
        <v>30</v>
      </c>
      <c r="CX233" s="39">
        <f>(CW233/12*5*$D233*$G233*$H233*$L233)+(CW233/12*4*$E233*$G233*$I233*$L233)+(CW233/12*3*$F233*$G233*$I233*$L233)</f>
        <v>701102.64</v>
      </c>
      <c r="CY233" s="39">
        <v>8</v>
      </c>
      <c r="CZ233" s="39">
        <f>(CY233/12*5*$D233*$G233*$H233*$L233)+(CY233/12*4*$E233*$G233*$I233*$L233)+(CY233/12*3*$F233*$G233*$I233*$L233)</f>
        <v>186960.704</v>
      </c>
      <c r="DA233" s="39">
        <v>97</v>
      </c>
      <c r="DB233" s="39">
        <f>(DA233/12*5*$D233*$G233*$H233*$L233)+(DA233/12*4*$E233*$G233*$I233*$L233)+(DA233/12*3*$F233*$G233*$I233*$L233)</f>
        <v>2266898.5359999998</v>
      </c>
      <c r="DC233" s="39">
        <v>31</v>
      </c>
      <c r="DD233" s="39">
        <f>(DC233/12*5*$D233*$G233*$H233*$K233)+(DC233/12*4*$E233*$G233*$I233*$K233)+(DC233/12*3*$F233*$G233*$I233*$K233)</f>
        <v>603727.27333333332</v>
      </c>
      <c r="DE233" s="39">
        <v>8</v>
      </c>
      <c r="DF233" s="39">
        <f>(DE233/12*5*$D233*$G233*$H233*$K233)+(DE233/12*4*$E233*$G233*$I233*$K233)+(DE233/12*3*$F233*$G233*$I233*$K233)</f>
        <v>155800.58666666667</v>
      </c>
      <c r="DG233" s="39"/>
      <c r="DH233" s="39">
        <f>(DG233/12*5*$D233*$G233*$H233*$L233)+(DG233/12*4*$E233*$G233*$I233*$L233)+(DG233/12*3*$F233*$G233*$I233*$L233)</f>
        <v>0</v>
      </c>
      <c r="DI233" s="39">
        <v>30</v>
      </c>
      <c r="DJ233" s="39">
        <f>(DI233/12*5*$D233*$G233*$H233*$L233)+(DI233/12*4*$E233*$G233*$I233*$L233)+(DI233/12*3*$F233*$G233*$I233*$L233)</f>
        <v>701102.64</v>
      </c>
      <c r="DK233" s="39">
        <v>16</v>
      </c>
      <c r="DL233" s="39">
        <f>(DK233/12*5*$D233*$G233*$H233*$M233)+(DK233/12*4*$E233*$G233*$I233*$M233)+(DK233/12*3*$F233*$G233*$I233*$M233)</f>
        <v>496336.15466666664</v>
      </c>
      <c r="DM233" s="39">
        <v>43</v>
      </c>
      <c r="DN233" s="39">
        <f>(DM233/12*5*$D233*$G233*$H233*$N233)+(DM233/12*4*$E233*$G233*$I233*$N233)+(DM233/12*3*$F233*$G233*$I233*$N233)</f>
        <v>1537278.8243333334</v>
      </c>
      <c r="DO233" s="39"/>
      <c r="DP233" s="39">
        <f>(DO233*$D233*$G233*$H233*$L233)</f>
        <v>0</v>
      </c>
      <c r="DQ233" s="39">
        <f t="shared" ref="DQ233:DQ246" si="2041"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233)</f>
        <v>1378</v>
      </c>
      <c r="DR233" s="39">
        <f t="shared" ref="DR233:DR246" si="2042"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233)</f>
        <v>30517857.236333326</v>
      </c>
    </row>
    <row r="234" spans="1:122" ht="45" customHeight="1" x14ac:dyDescent="0.25">
      <c r="A234" s="46"/>
      <c r="B234" s="47">
        <v>196</v>
      </c>
      <c r="C234" s="33" t="s">
        <v>365</v>
      </c>
      <c r="D234" s="34">
        <f t="shared" si="1818"/>
        <v>19063</v>
      </c>
      <c r="E234" s="35">
        <v>18530</v>
      </c>
      <c r="F234" s="35">
        <v>18715</v>
      </c>
      <c r="G234" s="48">
        <v>0.69</v>
      </c>
      <c r="H234" s="37">
        <v>1</v>
      </c>
      <c r="I234" s="37">
        <v>1</v>
      </c>
      <c r="J234" s="38"/>
      <c r="K234" s="34">
        <v>1.4</v>
      </c>
      <c r="L234" s="34">
        <v>1.68</v>
      </c>
      <c r="M234" s="34">
        <v>2.23</v>
      </c>
      <c r="N234" s="34">
        <v>2.57</v>
      </c>
      <c r="O234" s="39">
        <v>11</v>
      </c>
      <c r="P234" s="39">
        <f>(O234/12*5*$D234*$G234*$H234*$K234*P$9)+(O234/12*4*$E234*$G234*$I234*$K234*P$10)+(O234/12*3*$F234*$G234*$I234*$K234*P$10)</f>
        <v>212130.07007499997</v>
      </c>
      <c r="Q234" s="39">
        <v>0</v>
      </c>
      <c r="R234" s="39">
        <f>(Q234/12*5*$D234*$G234*$H234*$K234*R$9)+(Q234/12*4*$E234*$G234*$I234*$K234*R$10)+(Q234/12*3*$F234*$G234*$I234*$K234*R$10)</f>
        <v>0</v>
      </c>
      <c r="S234" s="39">
        <v>0</v>
      </c>
      <c r="T234" s="39">
        <f>(S234/12*5*$D234*$G234*$H234*$K234*T$9)+(S234/12*4*$E234*$G234*$I234*$K234*T$10)+(S234/12*3*$F234*$G234*$I234*$K234*T$10)</f>
        <v>0</v>
      </c>
      <c r="U234" s="39"/>
      <c r="V234" s="39">
        <f>(U234/12*5*$D234*$G234*$H234*$K234*V$9)+(U234/12*4*$E234*$G234*$I234*$K234*V$10)+(U234/12*3*$F234*$G234*$I234*$K234*V$10)</f>
        <v>0</v>
      </c>
      <c r="W234" s="39"/>
      <c r="X234" s="39">
        <f>(W234/12*5*$D234*$G234*$H234*$K234*X$9)+(W234/12*4*$E234*$G234*$I234*$K234*X$10)+(W234/12*3*$F234*$G234*$I234*$K234*X$10)</f>
        <v>0</v>
      </c>
      <c r="Y234" s="39">
        <v>1</v>
      </c>
      <c r="Z234" s="39">
        <f>(Y234/12*5*$D234*$G234*$H234*$K234*Z$9)+(Y234/12*4*$E234*$G234*$I234*$K234*Z$10)+(Y234/12*3*$F234*$G234*$I234*$K234*Z$10)</f>
        <v>19284.551824999995</v>
      </c>
      <c r="AA234" s="39">
        <v>0</v>
      </c>
      <c r="AB234" s="39">
        <f>(AA234/12*5*$D234*$G234*$H234*$K234*AB$9)+(AA234/12*4*$E234*$G234*$I234*$K234*AB$10)+(AA234/12*3*$F234*$G234*$I234*$K234*AB$10)</f>
        <v>0</v>
      </c>
      <c r="AC234" s="39">
        <v>0</v>
      </c>
      <c r="AD234" s="39">
        <f>(AC234/12*5*$D234*$G234*$H234*$K234*AD$9)+(AC234/12*4*$E234*$G234*$I234*$K234*AD$10)+(AC234/12*3*$F234*$G234*$I234*$K234*AD$10)</f>
        <v>0</v>
      </c>
      <c r="AE234" s="39">
        <v>0</v>
      </c>
      <c r="AF234" s="39">
        <f>(AE234/12*5*$D234*$G234*$H234*$K234*AF$9)+(AE234/12*4*$E234*$G234*$I234*$K234*AF$10)+(AE234/12*3*$F234*$G234*$I234*$K234*AF$10)</f>
        <v>0</v>
      </c>
      <c r="AG234" s="39">
        <v>1</v>
      </c>
      <c r="AH234" s="39">
        <f>(AG234/12*5*$D234*$G234*$H234*$K234*AH$9)+(AG234/12*4*$E234*$G234*$I234*$K234*AH$10)+(AG234/12*3*$F234*$G234*$I234*$K234*AH$10)</f>
        <v>19284.551824999995</v>
      </c>
      <c r="AI234" s="39">
        <v>3</v>
      </c>
      <c r="AJ234" s="39">
        <f>(AI234/12*5*$D234*$G234*$H234*$K234*AJ$9)+(AI234/12*4*$E234*$G234*$I234*$K234*AJ$10)+(AI234/12*3*$F234*$G234*$I234*$K234*AJ$10)</f>
        <v>49259.99872499999</v>
      </c>
      <c r="AK234" s="39">
        <v>2</v>
      </c>
      <c r="AL234" s="39">
        <f>(AK234/12*5*$D234*$G234*$H234*$K234*AL$9)+(AK234/12*4*$E234*$G234*$I234*$K234*AL$10)+(AK234/12*3*$F234*$G234*$I234*$K234*AL$10)</f>
        <v>32839.999149999989</v>
      </c>
      <c r="AM234" s="42">
        <v>0</v>
      </c>
      <c r="AN234" s="39">
        <f>(AM234/12*5*$D234*$G234*$H234*$K234*AN$9)+(AM234/12*4*$E234*$G234*$I234*$K234*AN$10)+(AM234/12*3*$F234*$G234*$I234*$K234*AN$10)</f>
        <v>0</v>
      </c>
      <c r="AO234" s="43">
        <v>0</v>
      </c>
      <c r="AP234" s="39">
        <f>(AO234/12*5*$D234*$G234*$H234*$L234*AP$9)+(AO234/12*4*$E234*$G234*$I234*$L234*AP$10)+(AO234/12*3*$F234*$G234*$I234*$L234*AP$10)</f>
        <v>0</v>
      </c>
      <c r="AQ234" s="39"/>
      <c r="AR234" s="39">
        <f>(AQ234/12*5*$D234*$G234*$H234*$L234*AR$9)+(AQ234/12*4*$E234*$G234*$I234*$L234*AR$10)+(AQ234/12*3*$F234*$G234*$I234*$L234*AR$10)</f>
        <v>0</v>
      </c>
      <c r="AS234" s="39"/>
      <c r="AT234" s="39">
        <f>(AS234/12*5*$D234*$G234*$H234*$L234*AT$9)+(AS234/12*4*$E234*$G234*$I234*$L234*AT$10)+(AS234/12*3*$F234*$G234*$I234*$L234*AT$11)</f>
        <v>0</v>
      </c>
      <c r="AU234" s="39"/>
      <c r="AV234" s="39">
        <f>(AU234/12*5*$D234*$G234*$H234*$L234*AV$9)+(AU234/12*4*$E234*$G234*$I234*$L234*AV$10)+(AU234/12*3*$F234*$G234*$I234*$L234*AV$10)</f>
        <v>0</v>
      </c>
      <c r="AW234" s="39"/>
      <c r="AX234" s="39">
        <f>(AW234/12*5*$D234*$G234*$H234*$K234*AX$9)+(AW234/12*4*$E234*$G234*$I234*$K234*AX$10)+(AW234/12*3*$F234*$G234*$I234*$K234*AX$10)</f>
        <v>0</v>
      </c>
      <c r="AY234" s="39"/>
      <c r="AZ234" s="39">
        <f>(AY234/12*5*$D234*$G234*$H234*$K234*AZ$9)+(AY234/12*4*$E234*$G234*$I234*$K234*AZ$10)+(AY234/12*3*$F234*$G234*$I234*$K234*AZ$10)</f>
        <v>0</v>
      </c>
      <c r="BA234" s="39"/>
      <c r="BB234" s="39">
        <f>(BA234/12*5*$D234*$G234*$H234*$L234*BB$9)+(BA234/12*4*$E234*$G234*$I234*$L234*BB$10)+(BA234/12*3*$F234*$G234*$I234*$L234*BB$10)</f>
        <v>0</v>
      </c>
      <c r="BC234" s="39">
        <v>0</v>
      </c>
      <c r="BD234" s="39">
        <f>(BC234/12*5*$D234*$G234*$H234*$K234*BD$9)+(BC234/12*4*$E234*$G234*$I234*$K234*BD$10)+(BC234/12*3*$F234*$G234*$I234*$K234*BD$10)</f>
        <v>0</v>
      </c>
      <c r="BE234" s="39">
        <v>0</v>
      </c>
      <c r="BF234" s="39">
        <f>(BE234/12*5*$D234*$G234*$H234*$K234*BF$9)+(BE234/12*4*$E234*$G234*$I234*$K234*BF$10)+(BE234/12*3*$F234*$G234*$I234*$K234*BF$10)</f>
        <v>0</v>
      </c>
      <c r="BG234" s="39">
        <v>0</v>
      </c>
      <c r="BH234" s="39">
        <f>(BG234/12*5*$D234*$G234*$H234*$K234*BH$9)+(BG234/12*4*$E234*$G234*$I234*$K234*BH$10)+(BG234/12*3*$F234*$G234*$I234*$K234*BH$10)</f>
        <v>0</v>
      </c>
      <c r="BI234" s="39">
        <v>0</v>
      </c>
      <c r="BJ234" s="39">
        <f>(BI234/12*5*$D234*$G234*$H234*$L234*BJ$9)+(BI234/12*4*$E234*$G234*$I234*$L234*BJ$10)+(BI234/12*3*$F234*$G234*$I234*$L234*BJ$10)</f>
        <v>0</v>
      </c>
      <c r="BK234" s="39">
        <v>20</v>
      </c>
      <c r="BL234" s="39">
        <f>(BK234/12*5*$D234*$G234*$H234*$K234*BL$9)+(BK234/12*4*$E234*$G234*$I234*$K234*BL$10)+(BK234/12*3*$F234*$G234*$I234*$K234*BL$10)</f>
        <v>388299.80804999999</v>
      </c>
      <c r="BM234" s="39">
        <v>4</v>
      </c>
      <c r="BN234" s="39">
        <f>(BM234/12*5*$D234*$G234*$H234*$K234*BN$9)+(BM234/12*4*$E234*$G234*$I234*$K234*BN$10)+(BM234/12*3*$F234*$G234*$I234*$K234*BN$11)</f>
        <v>74302.292119999998</v>
      </c>
      <c r="BO234" s="49"/>
      <c r="BP234" s="39">
        <f>(BO234/12*5*$D234*$G234*$H234*$L234*BP$9)+(BO234/12*4*$E234*$G234*$I234*$L234*BP$10)+(BO234/12*3*$F234*$G234*$I234*$L234*BP$10)</f>
        <v>0</v>
      </c>
      <c r="BQ234" s="39">
        <v>0</v>
      </c>
      <c r="BR234" s="39">
        <f>(BQ234/12*5*$D234*$G234*$H234*$L234*BR$9)+(BQ234/12*4*$E234*$G234*$I234*$L234*BR$10)+(BQ234/12*3*$F234*$G234*$I234*$L234*BR$10)</f>
        <v>0</v>
      </c>
      <c r="BS234" s="39"/>
      <c r="BT234" s="39">
        <f>(BS234/12*5*$D234*$G234*$H234*$K234*BT$9)+(BS234/12*4*$E234*$G234*$I234*$K234*BT$10)+(BS234/12*3*$F234*$G234*$I234*$K234*BT$10)</f>
        <v>0</v>
      </c>
      <c r="BU234" s="39"/>
      <c r="BV234" s="39">
        <f>(BU234/12*5*$D234*$G234*$H234*$K234*BV$9)+(BU234/12*4*$E234*$G234*$I234*$K234*BV$10)+(BU234/12*3*$F234*$G234*$I234*$K234*BV$10)</f>
        <v>0</v>
      </c>
      <c r="BW234" s="39">
        <v>0</v>
      </c>
      <c r="BX234" s="39">
        <f>(BW234/12*5*$D234*$G234*$H234*$L234*BX$9)+(BW234/12*4*$E234*$G234*$I234*$L234*BX$10)+(BW234/12*3*$F234*$G234*$I234*$L234*BX$10)</f>
        <v>0</v>
      </c>
      <c r="BY234" s="39"/>
      <c r="BZ234" s="39">
        <f>(BY234/12*5*$D234*$G234*$H234*$L234*BZ$9)+(BY234/12*4*$E234*$G234*$I234*$L234*BZ$10)+(BY234/12*3*$F234*$G234*$I234*$L234*BZ$10)</f>
        <v>0</v>
      </c>
      <c r="CA234" s="39">
        <v>0</v>
      </c>
      <c r="CB234" s="39">
        <f>(CA234/12*5*$D234*$G234*$H234*$K234*CB$9)+(CA234/12*4*$E234*$G234*$I234*$K234*CB$10)+(CA234/12*3*$F234*$G234*$I234*$K234*CB$10)</f>
        <v>0</v>
      </c>
      <c r="CC234" s="39"/>
      <c r="CD234" s="39">
        <f t="shared" ref="CD234" si="2043">(CC234/12*5*$D234*$G234*$H234*$L234*CD$9)+(CC234/12*4*$E234*$G234*$I234*$L234*CD$10)+(CC234/12*3*$F234*$G234*$I234*$L234*CD$10)</f>
        <v>0</v>
      </c>
      <c r="CE234" s="39">
        <v>0</v>
      </c>
      <c r="CF234" s="39">
        <f>(CE234/12*5*$D234*$G234*$H234*$K234*CF$9)+(CE234/12*4*$E234*$G234*$I234*$K234*CF$10)+(CE234/12*3*$F234*$G234*$I234*$K234*CF$10)</f>
        <v>0</v>
      </c>
      <c r="CG234" s="39"/>
      <c r="CH234" s="39">
        <f>(CG234/12*5*$D234*$G234*$H234*$K234*CH$9)+(CG234/12*4*$E234*$G234*$I234*$K234*CH$10)+(CG234/12*3*$F234*$G234*$I234*$K234*CH$10)</f>
        <v>0</v>
      </c>
      <c r="CI234" s="39"/>
      <c r="CJ234" s="39">
        <f>(CI234/12*5*$D234*$G234*$H234*$K234*CJ$9)+(CI234/12*4*$E234*$G234*$I234*$K234*CJ$10)+(CI234/12*3*$F234*$G234*$I234*$K234*CJ$10)</f>
        <v>0</v>
      </c>
      <c r="CK234" s="39"/>
      <c r="CL234" s="39">
        <f>(CK234/12*5*$D234*$G234*$H234*$K234*CL$9)+(CK234/12*4*$E234*$G234*$I234*$K234*CL$10)+(CK234/12*3*$F234*$G234*$I234*$K234*CL$10)</f>
        <v>0</v>
      </c>
      <c r="CM234" s="39">
        <v>11</v>
      </c>
      <c r="CN234" s="39">
        <f>(CM234/12*5*$D234*$G234*$H234*$L234*CN$9)+(CM234/12*4*$E234*$G234*$I234*$L234*CN$10)+(CM234/12*3*$F234*$G234*$I234*$L234*CN$10)</f>
        <v>243070.64789699996</v>
      </c>
      <c r="CO234" s="39">
        <v>1</v>
      </c>
      <c r="CP234" s="39">
        <f>(CO234/12*5*$D234*$G234*$H234*$L234*CP$9)+(CO234/12*4*$E234*$G234*$I234*$L234*CP$10)+(CO234/12*3*$F234*$G234*$I234*$L234*CP$10)</f>
        <v>25403.431850999994</v>
      </c>
      <c r="CQ234" s="44">
        <v>2</v>
      </c>
      <c r="CR234" s="39">
        <f>(CQ234/12*5*$D234*$G234*$H234*$K234*CR$9)+(CQ234/12*4*$E234*$G234*$I234*$K234*CR$10)+(CQ234/12*3*$F234*$G234*$I234*$K234*CR$10)</f>
        <v>41039.76939999999</v>
      </c>
      <c r="CS234" s="51"/>
      <c r="CT234" s="39">
        <f>(CS234/12*5*$D234*$G234*$H234*$L234*CT$9)+(CS234/12*4*$E234*$G234*$I234*$L234*CT$10)+(CS234/12*3*$F234*$G234*$I234*$L234*CT$10)</f>
        <v>0</v>
      </c>
      <c r="CU234" s="39"/>
      <c r="CV234" s="39">
        <f>(CU234/12*5*$D234*$G234*$H234*$L234*CV$9)+(CU234/12*4*$E234*$G234*$I234*$L234*CV$10)+(CU234/12*3*$F234*$G234*$I234*$L234*CV$10)</f>
        <v>0</v>
      </c>
      <c r="CW234" s="39">
        <v>1</v>
      </c>
      <c r="CX234" s="39">
        <f>(CW234/12*5*$D234*$G234*$H234*$L234*CX$9)+(CW234/12*4*$E234*$G234*$I234*$L234*CX$10)+(CW234/12*3*$F234*$G234*$I234*$L234*CX$10)</f>
        <v>24874.920692999996</v>
      </c>
      <c r="CY234" s="39"/>
      <c r="CZ234" s="39">
        <f>(CY234/12*5*$D234*$G234*$H234*$L234*CZ$9)+(CY234/12*4*$E234*$G234*$I234*$L234*CZ$10)+(CY234/12*3*$F234*$G234*$I234*$L234*CZ$10)</f>
        <v>0</v>
      </c>
      <c r="DA234" s="39"/>
      <c r="DB234" s="39">
        <f>(DA234/12*5*$D234*$G234*$H234*$L234*DB$9)+(DA234/12*4*$E234*$G234*$I234*$L234*DB$10)+(DA234/12*3*$F234*$G234*$I234*$L234*DB$10)</f>
        <v>0</v>
      </c>
      <c r="DC234" s="39"/>
      <c r="DD234" s="39">
        <f>(DC234/12*5*$D234*$G234*$H234*$K234*DD$9)+(DC234/12*4*$E234*$G234*$I234*$K234*DD$10)+(DC234/12*3*$F234*$G234*$I234*$K234*DD$10)</f>
        <v>0</v>
      </c>
      <c r="DE234" s="39">
        <v>2</v>
      </c>
      <c r="DF234" s="39">
        <f>(DE234/12*5*$D234*$G234*$H234*$K234*DF$9)+(DE234/12*4*$E234*$G234*$I234*$K234*DF$10)+(DE234/12*3*$F234*$G234*$I234*$K234*DF$10)</f>
        <v>42262.324509999991</v>
      </c>
      <c r="DG234" s="39"/>
      <c r="DH234" s="39">
        <f>(DG234/12*5*$D234*$G234*$H234*$L234*DH$9)+(DG234/12*4*$E234*$G234*$I234*$L234*DH$10)+(DG234/12*3*$F234*$G234*$I234*$L234*DH$10)</f>
        <v>0</v>
      </c>
      <c r="DI234" s="39"/>
      <c r="DJ234" s="39">
        <f>(DI234/12*5*$D234*$G234*$H234*$L234*DJ$9)+(DI234/12*4*$E234*$G234*$I234*$L234*DJ$10)+(DI234/12*3*$F234*$G234*$I234*$L234*DJ$10)</f>
        <v>0</v>
      </c>
      <c r="DK234" s="39"/>
      <c r="DL234" s="39">
        <f>(DK234/12*5*$D234*$G234*$H234*$M234*DL$9)+(DK234/12*4*$E234*$G234*$I234*$M234*DL$10)+(DK234/12*3*$F234*$G234*$I234*$M234*DL$10)</f>
        <v>0</v>
      </c>
      <c r="DM234" s="39"/>
      <c r="DN234" s="39">
        <f t="shared" ref="DN234:DN236" si="2044">(DM234/12*5*$D234*$G234*$H234*$N234*DN$9)+(DM234/12*4*$E234*$G234*$I234*$N234*DN$10)+(DM234/12*3*$F234*$G234*$I234*$N234*DN$10)</f>
        <v>0</v>
      </c>
      <c r="DO234" s="39"/>
      <c r="DP234" s="39">
        <f t="shared" si="1815"/>
        <v>0</v>
      </c>
      <c r="DQ234" s="39">
        <f t="shared" si="2041"/>
        <v>59</v>
      </c>
      <c r="DR234" s="39">
        <f t="shared" si="2042"/>
        <v>1172052.3661209997</v>
      </c>
    </row>
    <row r="235" spans="1:122" ht="36" customHeight="1" x14ac:dyDescent="0.25">
      <c r="A235" s="46"/>
      <c r="B235" s="47">
        <v>197</v>
      </c>
      <c r="C235" s="33" t="s">
        <v>366</v>
      </c>
      <c r="D235" s="34">
        <f t="shared" si="1818"/>
        <v>19063</v>
      </c>
      <c r="E235" s="35">
        <v>18530</v>
      </c>
      <c r="F235" s="35">
        <v>18715</v>
      </c>
      <c r="G235" s="48">
        <v>0.72</v>
      </c>
      <c r="H235" s="37">
        <v>1</v>
      </c>
      <c r="I235" s="37">
        <v>1</v>
      </c>
      <c r="J235" s="38"/>
      <c r="K235" s="34">
        <v>1.4</v>
      </c>
      <c r="L235" s="34">
        <v>1.68</v>
      </c>
      <c r="M235" s="34">
        <v>2.23</v>
      </c>
      <c r="N235" s="34">
        <v>2.57</v>
      </c>
      <c r="O235" s="39">
        <v>106</v>
      </c>
      <c r="P235" s="39">
        <f>(O235/12*5*$D235*$G235*$H235*$K235)+(O235/12*4*$E235*$G235*$I235*$K235)+(O235/12*3*$F235*$G235*$I235*$K235)</f>
        <v>2008564.3199999998</v>
      </c>
      <c r="Q235" s="39">
        <v>74</v>
      </c>
      <c r="R235" s="39">
        <f>(Q235/12*5*$D235*$G235*$H235*$K235)+(Q235/12*4*$E235*$G235*$I235*$K235)+(Q235/12*3*$F235*$G235*$I235*$K235)</f>
        <v>1402205.2799999998</v>
      </c>
      <c r="S235" s="39">
        <v>0</v>
      </c>
      <c r="T235" s="39">
        <f>(S235/12*5*$D235*$G235*$H235*$K235)+(S235/12*4*$E235*$G235*$I235*$K235)+(S235/12*3*$F235*$G235*$I235*$K235)</f>
        <v>0</v>
      </c>
      <c r="U235" s="39"/>
      <c r="V235" s="39">
        <f>(U235/12*5*$D235*$G235*$H235*$K235)+(U235/12*4*$E235*$G235*$I235*$K235)+(U235/12*3*$F235*$G235*$I235*$K235)</f>
        <v>0</v>
      </c>
      <c r="W235" s="39">
        <v>0</v>
      </c>
      <c r="X235" s="39">
        <f>(W235/12*5*$D235*$G235*$H235*$K235)+(W235/12*4*$E235*$G235*$I235*$K235)+(W235/12*3*$F235*$G235*$I235*$K235)</f>
        <v>0</v>
      </c>
      <c r="Y235" s="39">
        <v>30</v>
      </c>
      <c r="Z235" s="39">
        <f>(Y235/12*5*$D235*$G235*$H235*$K235)+(Y235/12*4*$E235*$G235*$I235*$K235)+(Y235/12*3*$F235*$G235*$I235*$K235)</f>
        <v>568461.6</v>
      </c>
      <c r="AA235" s="39">
        <v>0</v>
      </c>
      <c r="AB235" s="39">
        <f>(AA235/12*5*$D235*$G235*$H235*$K235)+(AA235/12*4*$E235*$G235*$I235*$K235)+(AA235/12*3*$F235*$G235*$I235*$K235)</f>
        <v>0</v>
      </c>
      <c r="AC235" s="39">
        <v>0</v>
      </c>
      <c r="AD235" s="39">
        <f>(AC235/12*5*$D235*$G235*$H235*$K235)+(AC235/12*4*$E235*$G235*$I235*$K235)+(AC235/12*3*$F235*$G235*$I235*$K235)</f>
        <v>0</v>
      </c>
      <c r="AE235" s="39">
        <v>0</v>
      </c>
      <c r="AF235" s="39">
        <f>(AE235/12*5*$D235*$G235*$H235*$K235)+(AE235/12*4*$E235*$G235*$I235*$K235)+(AE235/12*3*$F235*$G235*$I235*$K235)</f>
        <v>0</v>
      </c>
      <c r="AG235" s="39">
        <v>4</v>
      </c>
      <c r="AH235" s="39">
        <f>(AG235/12*5*$D235*$G235*$H235*$K235)+(AG235/12*4*$E235*$G235*$I235*$K235)+(AG235/12*3*$F235*$G235*$I235*$K235)</f>
        <v>75794.87999999999</v>
      </c>
      <c r="AI235" s="39"/>
      <c r="AJ235" s="39">
        <f>(AI235/12*5*$D235*$G235*$H235*$K235)+(AI235/12*4*$E235*$G235*$I235*$K235)+(AI235/12*3*$F235*$G235*$I235*$K235)</f>
        <v>0</v>
      </c>
      <c r="AK235" s="39"/>
      <c r="AL235" s="39">
        <f>(AK235/12*5*$D235*$G235*$H235*$K235)+(AK235/12*4*$E235*$G235*$I235*$K235)+(AK235/12*3*$F235*$G235*$I235*$K235)</f>
        <v>0</v>
      </c>
      <c r="AM235" s="42">
        <v>0</v>
      </c>
      <c r="AN235" s="39">
        <f>(AM235/12*5*$D235*$G235*$H235*$K235)+(AM235/12*4*$E235*$G235*$I235*$K235)+(AM235/12*3*$F235*$G235*$I235*$K235)</f>
        <v>0</v>
      </c>
      <c r="AO235" s="43">
        <v>117</v>
      </c>
      <c r="AP235" s="39">
        <f>(AO235/12*5*$D235*$G235*$H235*$L235)+(AO235/12*4*$E235*$G235*$I235*$L235)+(AO235/12*3*$F235*$G235*$I235*$L235)</f>
        <v>2660400.2879999997</v>
      </c>
      <c r="AQ235" s="39">
        <v>10</v>
      </c>
      <c r="AR235" s="39">
        <f>(AQ235/12*5*$D235*$G235*$H235*$L235)+(AQ235/12*4*$E235*$G235*$I235*$L235)+(AQ235/12*3*$F235*$G235*$I235*$L235)</f>
        <v>227384.63999999998</v>
      </c>
      <c r="AS235" s="39">
        <v>95</v>
      </c>
      <c r="AT235" s="39">
        <f>(AS235/12*5*$D235*$G235*$H235*$L235)+(AS235/12*4*$E235*$G235*$I235*$L235)+(AS235/12*3*$F235*$G235*$I235*$L235)</f>
        <v>2160154.08</v>
      </c>
      <c r="AU235" s="39">
        <v>0</v>
      </c>
      <c r="AV235" s="39">
        <f>(AU235/12*5*$D235*$G235*$H235*$L235)+(AU235/12*4*$E235*$G235*$I235*$L235)+(AU235/12*3*$F235*$G235*$I235*$L235)</f>
        <v>0</v>
      </c>
      <c r="AW235" s="39"/>
      <c r="AX235" s="39">
        <f>(AW235/12*5*$D235*$G235*$H235*$K235)+(AW235/12*4*$E235*$G235*$I235*$K235)+(AW235/12*3*$F235*$G235*$I235*$K235)</f>
        <v>0</v>
      </c>
      <c r="AY235" s="39"/>
      <c r="AZ235" s="39">
        <f>(AY235/12*5*$D235*$G235*$H235*$K235)+(AY235/12*4*$E235*$G235*$I235*$K235)+(AY235/12*3*$F235*$G235*$I235*$K235)</f>
        <v>0</v>
      </c>
      <c r="BA235" s="39">
        <v>7</v>
      </c>
      <c r="BB235" s="39">
        <f>(BA235/12*5*$D235*$G235*$H235*$L235)+(BA235/12*4*$E235*$G235*$I235*$L235)+(BA235/12*3*$F235*$G235*$I235*$L235)</f>
        <v>159169.24799999999</v>
      </c>
      <c r="BC235" s="39">
        <v>0</v>
      </c>
      <c r="BD235" s="39">
        <f>(BC235/12*5*$D235*$G235*$H235*$K235)+(BC235/12*4*$E235*$G235*$I235*$K235)+(BC235/12*3*$F235*$G235*$I235*$K235)</f>
        <v>0</v>
      </c>
      <c r="BE235" s="39">
        <v>0</v>
      </c>
      <c r="BF235" s="39">
        <f>(BE235/12*5*$D235*$G235*$H235*$K235)+(BE235/12*4*$E235*$G235*$I235*$K235)+(BE235/12*3*$F235*$G235*$I235*$K235)</f>
        <v>0</v>
      </c>
      <c r="BG235" s="39">
        <v>0</v>
      </c>
      <c r="BH235" s="39">
        <f>(BG235/12*5*$D235*$G235*$H235*$K235)+(BG235/12*4*$E235*$G235*$I235*$K235)+(BG235/12*3*$F235*$G235*$I235*$K235)</f>
        <v>0</v>
      </c>
      <c r="BI235" s="39">
        <v>0</v>
      </c>
      <c r="BJ235" s="39">
        <f>(BI235/12*5*$D235*$G235*$H235*$L235)+(BI235/12*4*$E235*$G235*$I235*$L235)+(BI235/12*3*$F235*$G235*$I235*$L235)</f>
        <v>0</v>
      </c>
      <c r="BK235" s="39">
        <v>50</v>
      </c>
      <c r="BL235" s="39">
        <f>(BK235/12*5*$D235*$G235*$H235*$K235)+(BK235/12*4*$E235*$G235*$I235*$K235)+(BK235/12*3*$F235*$G235*$I235*$K235)</f>
        <v>947436</v>
      </c>
      <c r="BM235" s="39">
        <v>137</v>
      </c>
      <c r="BN235" s="39">
        <f>(BM235/12*5*$D235*$G235*$H235*$K235)+(BM235/12*4*$E235*$G235*$I235*$K235)+(BM235/12*3*$F235*$G235*$I235*$K235)</f>
        <v>2595974.6399999997</v>
      </c>
      <c r="BO235" s="49"/>
      <c r="BP235" s="39">
        <f>(BO235/12*5*$D235*$G235*$H235*$L235)+(BO235/12*4*$E235*$G235*$I235*$L235)+(BO235/12*3*$F235*$G235*$I235*$L235)</f>
        <v>0</v>
      </c>
      <c r="BQ235" s="39">
        <v>29</v>
      </c>
      <c r="BR235" s="39">
        <f>(BQ235/12*5*$D235*$G235*$H235*$L235)+(BQ235/12*4*$E235*$G235*$I235*$L235)+(BQ235/12*3*$F235*$G235*$I235*$L235)</f>
        <v>659415.45600000001</v>
      </c>
      <c r="BS235" s="39">
        <v>10</v>
      </c>
      <c r="BT235" s="39">
        <f>(BS235/12*5*$D235*$G235*$H235*$K235)+(BS235/12*4*$E235*$G235*$I235*$K235)+(BS235/12*3*$F235*$G235*$I235*$K235)</f>
        <v>189487.19999999998</v>
      </c>
      <c r="BU235" s="39">
        <v>9</v>
      </c>
      <c r="BV235" s="39">
        <f>(BU235/12*5*$D235*$G235*$H235*$K235)+(BU235/12*4*$E235*$G235*$I235*$K235)+(BU235/12*3*$F235*$G235*$I235*$K235)</f>
        <v>170538.47999999998</v>
      </c>
      <c r="BW235" s="39">
        <v>0</v>
      </c>
      <c r="BX235" s="39">
        <f>(BW235/12*5*$D235*$G235*$H235*$L235)+(BW235/12*4*$E235*$G235*$I235*$L235)+(BW235/12*3*$F235*$G235*$I235*$L235)</f>
        <v>0</v>
      </c>
      <c r="BY235" s="39"/>
      <c r="BZ235" s="39">
        <f>(BY235/12*5*$D235*$G235*$H235*$L235)+(BY235/12*4*$E235*$G235*$I235*$L235)+(BY235/12*3*$F235*$G235*$I235*$L235)</f>
        <v>0</v>
      </c>
      <c r="CA235" s="39">
        <v>6</v>
      </c>
      <c r="CB235" s="39">
        <f>(CA235/12*5*$D235*$G235*$H235*$K235)+(CA235/12*4*$E235*$G235*$I235*$K235)+(CA235/12*3*$F235*$G235*$I235*$K235)</f>
        <v>113692.31999999999</v>
      </c>
      <c r="CC235" s="39">
        <v>7</v>
      </c>
      <c r="CD235" s="39">
        <f>(CC235/12*5*$D235*$G235*$H235*$L235)+(CC235/12*4*$E235*$G235*$I235*$L235)+(CC235/12*3*$F235*$G235*$I235*$L235)</f>
        <v>159169.24799999999</v>
      </c>
      <c r="CE235" s="39">
        <v>0</v>
      </c>
      <c r="CF235" s="39">
        <f>(CE235/12*5*$D235*$G235*$H235*$K235)+(CE235/12*4*$E235*$G235*$I235*$K235)+(CE235/12*3*$F235*$G235*$I235*$K235)</f>
        <v>0</v>
      </c>
      <c r="CG235" s="39">
        <v>2</v>
      </c>
      <c r="CH235" s="39">
        <f>(CG235/12*5*$D235*$G235*$H235*$K235)+(CG235/12*4*$E235*$G235*$I235*$K235)+(CG235/12*3*$F235*$G235*$I235*$K235)</f>
        <v>37897.439999999995</v>
      </c>
      <c r="CI235" s="39">
        <v>11</v>
      </c>
      <c r="CJ235" s="39">
        <f>(CI235/12*5*$D235*$G235*$H235*$K235)+(CI235/12*4*$E235*$G235*$I235*$K235)+(CI235/12*3*$F235*$G235*$I235*$K235)</f>
        <v>208435.91999999998</v>
      </c>
      <c r="CK235" s="39">
        <v>60</v>
      </c>
      <c r="CL235" s="39">
        <f>(CK235/12*5*$D235*$G235*$H235*$K235)+(CK235/12*4*$E235*$G235*$I235*$K235)+(CK235/12*3*$F235*$G235*$I235*$K235)</f>
        <v>1136923.2</v>
      </c>
      <c r="CM235" s="39">
        <v>195</v>
      </c>
      <c r="CN235" s="39">
        <f>(CM235/12*5*$D235*$G235*$H235*$L235)+(CM235/12*4*$E235*$G235*$I235*$L235)+(CM235/12*3*$F235*$G235*$I235*$L235)</f>
        <v>4434000.4799999995</v>
      </c>
      <c r="CO235" s="39">
        <v>33</v>
      </c>
      <c r="CP235" s="39">
        <f>(CO235/12*5*$D235*$G235*$H235*$L235)+(CO235/12*4*$E235*$G235*$I235*$L235)+(CO235/12*3*$F235*$G235*$I235*$L235)</f>
        <v>750369.31199999992</v>
      </c>
      <c r="CQ235" s="44">
        <v>24</v>
      </c>
      <c r="CR235" s="39">
        <f>(CQ235/12*5*$D235*$G235*$H235*$K235)+(CQ235/12*4*$E235*$G235*$I235*$K235)+(CQ235/12*3*$F235*$G235*$I235*$K235)</f>
        <v>454769.27999999997</v>
      </c>
      <c r="CS235" s="51">
        <v>53</v>
      </c>
      <c r="CT235" s="39">
        <f>(CS235/12*5*$D235*$G235*$H235*$L235)+(CS235/12*4*$E235*$G235*$I235*$L235)+(CS235/12*3*$F235*$G235*$I235*$L235)</f>
        <v>1205138.5919999999</v>
      </c>
      <c r="CU235" s="39">
        <v>30</v>
      </c>
      <c r="CV235" s="39">
        <f>(CU235/12*5*$D235*$G235*$H235*$L235)+(CU235/12*4*$E235*$G235*$I235*$L235)+(CU235/12*3*$F235*$G235*$I235*$L235)</f>
        <v>682153.91999999993</v>
      </c>
      <c r="CW235" s="39">
        <v>30</v>
      </c>
      <c r="CX235" s="39">
        <f>(CW235/12*5*$D235*$G235*$H235*$L235)+(CW235/12*4*$E235*$G235*$I235*$L235)+(CW235/12*3*$F235*$G235*$I235*$L235)</f>
        <v>682153.91999999993</v>
      </c>
      <c r="CY235" s="39">
        <v>43</v>
      </c>
      <c r="CZ235" s="39">
        <f>(CY235/12*5*$D235*$G235*$H235*$L235)+(CY235/12*4*$E235*$G235*$I235*$L235)+(CY235/12*3*$F235*$G235*$I235*$L235)</f>
        <v>977753.95200000005</v>
      </c>
      <c r="DA235" s="39">
        <v>90</v>
      </c>
      <c r="DB235" s="39">
        <f>(DA235/12*5*$D235*$G235*$H235*$L235)+(DA235/12*4*$E235*$G235*$I235*$L235)+(DA235/12*3*$F235*$G235*$I235*$L235)</f>
        <v>2046461.7599999998</v>
      </c>
      <c r="DC235" s="39">
        <v>45</v>
      </c>
      <c r="DD235" s="39">
        <f>(DC235/12*5*$D235*$G235*$H235*$K235)+(DC235/12*4*$E235*$G235*$I235*$K235)+(DC235/12*3*$F235*$G235*$I235*$K235)</f>
        <v>852692.39999999991</v>
      </c>
      <c r="DE235" s="39">
        <v>69</v>
      </c>
      <c r="DF235" s="39">
        <f>(DE235/12*5*$D235*$G235*$H235*$K235)+(DE235/12*4*$E235*$G235*$I235*$K235)+(DE235/12*3*$F235*$G235*$I235*$K235)</f>
        <v>1307461.6799999997</v>
      </c>
      <c r="DG235" s="39">
        <v>4</v>
      </c>
      <c r="DH235" s="39">
        <f>(DG235/12*5*$D235*$G235*$H235*$L235)+(DG235/12*4*$E235*$G235*$I235*$L235)+(DG235/12*3*$F235*$G235*$I235*$L235)</f>
        <v>90953.856</v>
      </c>
      <c r="DI235" s="39">
        <v>15</v>
      </c>
      <c r="DJ235" s="39">
        <f>(DI235/12*5*$D235*$G235*$H235*$L235)+(DI235/12*4*$E235*$G235*$I235*$L235)+(DI235/12*3*$F235*$G235*$I235*$L235)</f>
        <v>341076.95999999996</v>
      </c>
      <c r="DK235" s="39">
        <v>20</v>
      </c>
      <c r="DL235" s="39">
        <f>(DK235/12*5*$D235*$G235*$H235*$M235)+(DK235/12*4*$E235*$G235*$I235*$M235)+(DK235/12*3*$F235*$G235*$I235*$M235)</f>
        <v>603652.07999999996</v>
      </c>
      <c r="DM235" s="39">
        <v>29</v>
      </c>
      <c r="DN235" s="39">
        <f>(DM235/12*5*$D235*$G235*$H235*$N235)+(DM235/12*4*$E235*$G235*$I235*$N235)+(DM235/12*3*$F235*$G235*$I235*$N235)</f>
        <v>1008748.6439999999</v>
      </c>
      <c r="DO235" s="39"/>
      <c r="DP235" s="39">
        <f>(DO235*$D235*$G235*$H235*$L235)</f>
        <v>0</v>
      </c>
      <c r="DQ235" s="39">
        <f t="shared" si="2041"/>
        <v>1444</v>
      </c>
      <c r="DR235" s="39">
        <f t="shared" si="2042"/>
        <v>30918491.075999998</v>
      </c>
    </row>
    <row r="236" spans="1:122" ht="30" customHeight="1" x14ac:dyDescent="0.25">
      <c r="A236" s="46"/>
      <c r="B236" s="47">
        <v>198</v>
      </c>
      <c r="C236" s="33" t="s">
        <v>367</v>
      </c>
      <c r="D236" s="34">
        <f t="shared" si="1818"/>
        <v>19063</v>
      </c>
      <c r="E236" s="35">
        <v>18530</v>
      </c>
      <c r="F236" s="35">
        <v>18715</v>
      </c>
      <c r="G236" s="48">
        <v>0.59</v>
      </c>
      <c r="H236" s="37">
        <v>1</v>
      </c>
      <c r="I236" s="37">
        <v>1</v>
      </c>
      <c r="J236" s="38"/>
      <c r="K236" s="34">
        <v>1.4</v>
      </c>
      <c r="L236" s="34">
        <v>1.68</v>
      </c>
      <c r="M236" s="34">
        <v>2.23</v>
      </c>
      <c r="N236" s="34">
        <v>2.57</v>
      </c>
      <c r="O236" s="39">
        <v>129</v>
      </c>
      <c r="P236" s="39">
        <f>(O236/12*5*$D236*$G236*$H236*$K236*P$9)+(O236/12*4*$E236*$G236*$I236*$K236*P$10)+(O236/12*3*$F236*$G236*$I236*$K236*P$10)</f>
        <v>2127169.9121749997</v>
      </c>
      <c r="Q236" s="39">
        <v>120</v>
      </c>
      <c r="R236" s="39">
        <f>(Q236/12*5*$D236*$G236*$H236*$K236*R$9)+(Q236/12*4*$E236*$G236*$I236*$K236*R$10)+(Q236/12*3*$F236*$G236*$I236*$K236*R$10)</f>
        <v>1978762.7089999998</v>
      </c>
      <c r="S236" s="39">
        <v>0</v>
      </c>
      <c r="T236" s="39">
        <f>(S236/12*5*$D236*$G236*$H236*$K236*T$9)+(S236/12*4*$E236*$G236*$I236*$K236*T$10)+(S236/12*3*$F236*$G236*$I236*$K236*T$10)</f>
        <v>0</v>
      </c>
      <c r="U236" s="39"/>
      <c r="V236" s="39">
        <f>(U236/12*5*$D236*$G236*$H236*$K236*V$9)+(U236/12*4*$E236*$G236*$I236*$K236*V$10)+(U236/12*3*$F236*$G236*$I236*$K236*V$10)</f>
        <v>0</v>
      </c>
      <c r="W236" s="39">
        <v>0</v>
      </c>
      <c r="X236" s="39">
        <f>(W236/12*5*$D236*$G236*$H236*$K236*X$9)+(W236/12*4*$E236*$G236*$I236*$K236*X$10)+(W236/12*3*$F236*$G236*$I236*$K236*X$10)</f>
        <v>0</v>
      </c>
      <c r="Y236" s="39">
        <v>60</v>
      </c>
      <c r="Z236" s="39">
        <f>(Y236/12*5*$D236*$G236*$H236*$K236*Z$9)+(Y236/12*4*$E236*$G236*$I236*$K236*Z$10)+(Y236/12*3*$F236*$G236*$I236*$K236*Z$10)</f>
        <v>989381.3544999999</v>
      </c>
      <c r="AA236" s="39">
        <v>0</v>
      </c>
      <c r="AB236" s="39">
        <f>(AA236/12*5*$D236*$G236*$H236*$K236*AB$9)+(AA236/12*4*$E236*$G236*$I236*$K236*AB$10)+(AA236/12*3*$F236*$G236*$I236*$K236*AB$10)</f>
        <v>0</v>
      </c>
      <c r="AC236" s="39">
        <v>0</v>
      </c>
      <c r="AD236" s="39">
        <f>(AC236/12*5*$D236*$G236*$H236*$K236*AD$9)+(AC236/12*4*$E236*$G236*$I236*$K236*AD$10)+(AC236/12*3*$F236*$G236*$I236*$K236*AD$10)</f>
        <v>0</v>
      </c>
      <c r="AE236" s="39">
        <v>0</v>
      </c>
      <c r="AF236" s="39">
        <f>(AE236/12*5*$D236*$G236*$H236*$K236*AF$9)+(AE236/12*4*$E236*$G236*$I236*$K236*AF$10)+(AE236/12*3*$F236*$G236*$I236*$K236*AF$10)</f>
        <v>0</v>
      </c>
      <c r="AG236" s="39">
        <v>0</v>
      </c>
      <c r="AH236" s="39">
        <f>(AG236/12*5*$D236*$G236*$H236*$K236*AH$9)+(AG236/12*4*$E236*$G236*$I236*$K236*AH$10)+(AG236/12*3*$F236*$G236*$I236*$K236*AH$10)</f>
        <v>0</v>
      </c>
      <c r="AI236" s="39">
        <v>6</v>
      </c>
      <c r="AJ236" s="39">
        <f>(AI236/12*5*$D236*$G236*$H236*$K236*AJ$9)+(AI236/12*4*$E236*$G236*$I236*$K236*AJ$10)+(AI236/12*3*$F236*$G236*$I236*$K236*AJ$10)</f>
        <v>84241.736949999991</v>
      </c>
      <c r="AK236" s="39"/>
      <c r="AL236" s="39">
        <f>(AK236/12*5*$D236*$G236*$H236*$K236*AL$9)+(AK236/12*4*$E236*$G236*$I236*$K236*AL$10)+(AK236/12*3*$F236*$G236*$I236*$K236*AL$10)</f>
        <v>0</v>
      </c>
      <c r="AM236" s="42">
        <v>0</v>
      </c>
      <c r="AN236" s="39">
        <f>(AM236/12*5*$D236*$G236*$H236*$K236*AN$9)+(AM236/12*4*$E236*$G236*$I236*$K236*AN$10)+(AM236/12*3*$F236*$G236*$I236*$K236*AN$10)</f>
        <v>0</v>
      </c>
      <c r="AO236" s="43">
        <v>99</v>
      </c>
      <c r="AP236" s="39">
        <f>(AO236/12*5*$D236*$G236*$H236*$L236*AP$9)+(AO236/12*4*$E236*$G236*$I236*$L236*AP$10)+(AO236/12*3*$F236*$G236*$I236*$L236*AP$10)</f>
        <v>1886955.1664039998</v>
      </c>
      <c r="AQ236" s="39">
        <v>1</v>
      </c>
      <c r="AR236" s="39">
        <f>(AQ236/12*5*$D236*$G236*$H236*$L236*AR$9)+(AQ236/12*4*$E236*$G236*$I236*$L236*AR$10)+(AQ236/12*3*$F236*$G236*$I236*$L236*AR$10)</f>
        <v>16848.347389999995</v>
      </c>
      <c r="AS236" s="39">
        <v>146</v>
      </c>
      <c r="AT236" s="39">
        <f>(AS236/12*5*$D236*$G236*$H236*$L236*AT$9)+(AS236/12*4*$E236*$G236*$I236*$L236*AT$10)+(AS236/12*3*$F236*$G236*$I236*$L236*AT$11)</f>
        <v>2782782.3666159995</v>
      </c>
      <c r="AU236" s="39">
        <v>0</v>
      </c>
      <c r="AV236" s="39">
        <f>(AU236/12*5*$D236*$G236*$H236*$L236*AV$9)+(AU236/12*4*$E236*$G236*$I236*$L236*AV$10)+(AU236/12*3*$F236*$G236*$I236*$L236*AV$10)</f>
        <v>0</v>
      </c>
      <c r="AW236" s="39"/>
      <c r="AX236" s="39">
        <f>(AW236/12*5*$D236*$G236*$H236*$K236*AX$9)+(AW236/12*4*$E236*$G236*$I236*$K236*AX$10)+(AW236/12*3*$F236*$G236*$I236*$K236*AX$10)</f>
        <v>0</v>
      </c>
      <c r="AY236" s="39"/>
      <c r="AZ236" s="39">
        <f>(AY236/12*5*$D236*$G236*$H236*$K236*AZ$9)+(AY236/12*4*$E236*$G236*$I236*$K236*AZ$10)+(AY236/12*3*$F236*$G236*$I236*$K236*AZ$10)</f>
        <v>0</v>
      </c>
      <c r="BA236" s="39">
        <v>7</v>
      </c>
      <c r="BB236" s="39">
        <f>(BA236/12*5*$D236*$G236*$H236*$L236*BB$9)+(BA236/12*4*$E236*$G236*$I236*$L236*BB$10)+(BA236/12*3*$F236*$G236*$I236*$L236*BB$10)</f>
        <v>129778.20422</v>
      </c>
      <c r="BC236" s="39">
        <v>0</v>
      </c>
      <c r="BD236" s="39">
        <f>(BC236/12*5*$D236*$G236*$H236*$K236*BD$9)+(BC236/12*4*$E236*$G236*$I236*$K236*BD$10)+(BC236/12*3*$F236*$G236*$I236*$K236*BD$10)</f>
        <v>0</v>
      </c>
      <c r="BE236" s="39">
        <v>0</v>
      </c>
      <c r="BF236" s="39">
        <f>(BE236/12*5*$D236*$G236*$H236*$K236*BF$9)+(BE236/12*4*$E236*$G236*$I236*$K236*BF$10)+(BE236/12*3*$F236*$G236*$I236*$K236*BF$10)</f>
        <v>0</v>
      </c>
      <c r="BG236" s="39">
        <v>0</v>
      </c>
      <c r="BH236" s="39">
        <f>(BG236/12*5*$D236*$G236*$H236*$K236*BH$9)+(BG236/12*4*$E236*$G236*$I236*$K236*BH$10)+(BG236/12*3*$F236*$G236*$I236*$K236*BH$10)</f>
        <v>0</v>
      </c>
      <c r="BI236" s="39">
        <v>0</v>
      </c>
      <c r="BJ236" s="39">
        <f>(BI236/12*5*$D236*$G236*$H236*$L236*BJ$9)+(BI236/12*4*$E236*$G236*$I236*$L236*BJ$10)+(BI236/12*3*$F236*$G236*$I236*$L236*BJ$10)</f>
        <v>0</v>
      </c>
      <c r="BK236" s="39">
        <v>300</v>
      </c>
      <c r="BL236" s="39">
        <f>(BK236/12*5*$D236*$G236*$H236*$K236*BL$9)+(BK236/12*4*$E236*$G236*$I236*$K236*BL$10)+(BK236/12*3*$F236*$G236*$I236*$K236*BL$10)</f>
        <v>4980367.1032499997</v>
      </c>
      <c r="BM236" s="39">
        <v>160</v>
      </c>
      <c r="BN236" s="39">
        <f>(BM236/12*5*$D236*$G236*$H236*$K236*BN$9)+(BM236/12*4*$E236*$G236*$I236*$K236*BN$10)+(BM236/12*3*$F236*$G236*$I236*$K236*BN$11)</f>
        <v>2541353.7594666667</v>
      </c>
      <c r="BO236" s="49"/>
      <c r="BP236" s="39">
        <f>(BO236/12*5*$D236*$G236*$H236*$L236*BP$9)+(BO236/12*4*$E236*$G236*$I236*$L236*BP$10)+(BO236/12*3*$F236*$G236*$I236*$L236*BP$10)</f>
        <v>0</v>
      </c>
      <c r="BQ236" s="39">
        <v>0</v>
      </c>
      <c r="BR236" s="39">
        <f>(BQ236/12*5*$D236*$G236*$H236*$L236*BR$9)+(BQ236/12*4*$E236*$G236*$I236*$L236*BR$10)+(BQ236/12*3*$F236*$G236*$I236*$L236*BR$10)</f>
        <v>0</v>
      </c>
      <c r="BS236" s="39">
        <v>0</v>
      </c>
      <c r="BT236" s="39">
        <f>(BS236/12*5*$D236*$G236*$H236*$K236*BT$9)+(BS236/12*4*$E236*$G236*$I236*$K236*BT$10)+(BS236/12*3*$F236*$G236*$I236*$K236*BT$10)</f>
        <v>0</v>
      </c>
      <c r="BU236" s="39">
        <v>12</v>
      </c>
      <c r="BV236" s="39">
        <f>(BU236/12*5*$D236*$G236*$H236*$K236*BV$9)+(BU236/12*4*$E236*$G236*$I236*$K236*BV$10)+(BU236/12*3*$F236*$G236*$I236*$K236*BV$10)</f>
        <v>140492.12631999998</v>
      </c>
      <c r="BW236" s="39">
        <v>0</v>
      </c>
      <c r="BX236" s="39">
        <f>(BW236/12*5*$D236*$G236*$H236*$L236*BX$9)+(BW236/12*4*$E236*$G236*$I236*$L236*BX$10)+(BW236/12*3*$F236*$G236*$I236*$L236*BX$10)</f>
        <v>0</v>
      </c>
      <c r="BY236" s="39"/>
      <c r="BZ236" s="39">
        <f>(BY236/12*5*$D236*$G236*$H236*$L236*BZ$9)+(BY236/12*4*$E236*$G236*$I236*$L236*BZ$10)+(BY236/12*3*$F236*$G236*$I236*$L236*BZ$10)</f>
        <v>0</v>
      </c>
      <c r="CA236" s="39">
        <v>0</v>
      </c>
      <c r="CB236" s="39">
        <f>(CA236/12*5*$D236*$G236*$H236*$K236*CB$9)+(CA236/12*4*$E236*$G236*$I236*$K236*CB$10)+(CA236/12*3*$F236*$G236*$I236*$K236*CB$10)</f>
        <v>0</v>
      </c>
      <c r="CC236" s="39"/>
      <c r="CD236" s="39">
        <f t="shared" ref="CD236" si="2045">(CC236/12*5*$D236*$G236*$H236*$L236*CD$9)+(CC236/12*4*$E236*$G236*$I236*$L236*CD$10)+(CC236/12*3*$F236*$G236*$I236*$L236*CD$10)</f>
        <v>0</v>
      </c>
      <c r="CE236" s="39">
        <v>0</v>
      </c>
      <c r="CF236" s="39">
        <f>(CE236/12*5*$D236*$G236*$H236*$K236*CF$9)+(CE236/12*4*$E236*$G236*$I236*$K236*CF$10)+(CE236/12*3*$F236*$G236*$I236*$K236*CF$10)</f>
        <v>0</v>
      </c>
      <c r="CG236" s="39"/>
      <c r="CH236" s="39">
        <f>(CG236/12*5*$D236*$G236*$H236*$K236*CH$9)+(CG236/12*4*$E236*$G236*$I236*$K236*CH$10)+(CG236/12*3*$F236*$G236*$I236*$K236*CH$10)</f>
        <v>0</v>
      </c>
      <c r="CI236" s="39">
        <v>4</v>
      </c>
      <c r="CJ236" s="39">
        <f>(CI236/12*5*$D236*$G236*$H236*$K236*CJ$9)+(CI236/12*4*$E236*$G236*$I236*$K236*CJ$10)+(CI236/12*3*$F236*$G236*$I236*$K236*CJ$10)</f>
        <v>46830.708773333317</v>
      </c>
      <c r="CK236" s="39">
        <v>40</v>
      </c>
      <c r="CL236" s="39">
        <f>(CK236/12*5*$D236*$G236*$H236*$K236*CL$9)+(CK236/12*4*$E236*$G236*$I236*$K236*CL$10)+(CK236/12*3*$F236*$G236*$I236*$K236*CL$10)</f>
        <v>617991.44866666663</v>
      </c>
      <c r="CM236" s="39">
        <v>112</v>
      </c>
      <c r="CN236" s="39">
        <f>(CM236/12*5*$D236*$G236*$H236*$L236*CN$9)+(CM236/12*4*$E236*$G236*$I236*$L236*CN$10)+(CM236/12*3*$F236*$G236*$I236*$L236*CN$10)</f>
        <v>2116219.817264</v>
      </c>
      <c r="CO236" s="39">
        <v>40</v>
      </c>
      <c r="CP236" s="39">
        <f>(CO236/12*5*$D236*$G236*$H236*$L236*CP$9)+(CO236/12*4*$E236*$G236*$I236*$L236*CP$10)+(CO236/12*3*$F236*$G236*$I236*$L236*CP$10)</f>
        <v>868871.00243999995</v>
      </c>
      <c r="CQ236" s="44">
        <v>11</v>
      </c>
      <c r="CR236" s="39">
        <f>(CQ236/12*5*$D236*$G236*$H236*$K236*CR$9)+(CQ236/12*4*$E236*$G236*$I236*$K236*CR$10)+(CQ236/12*3*$F236*$G236*$I236*$K236*CR$10)</f>
        <v>193005.87203333329</v>
      </c>
      <c r="CS236" s="51">
        <v>48</v>
      </c>
      <c r="CT236" s="39">
        <f>(CS236/12*5*$D236*$G236*$H236*$L236*CT$9)+(CS236/12*4*$E236*$G236*$I236*$L236*CT$10)+(CS236/12*3*$F236*$G236*$I236*$L236*CT$10)</f>
        <v>1019063.7421439999</v>
      </c>
      <c r="CU236" s="39">
        <v>20</v>
      </c>
      <c r="CV236" s="39">
        <f>(CU236/12*5*$D236*$G236*$H236*$L236*CV$9)+(CU236/12*4*$E236*$G236*$I236*$L236*CV$10)+(CU236/12*3*$F236*$G236*$I236*$L236*CV$10)</f>
        <v>369088.86532000004</v>
      </c>
      <c r="CW236" s="39">
        <v>24</v>
      </c>
      <c r="CX236" s="39">
        <f>(CW236/12*5*$D236*$G236*$H236*$L236*CX$9)+(CW236/12*4*$E236*$G236*$I236*$L236*CX$10)+(CW236/12*3*$F236*$G236*$I236*$L236*CX$10)</f>
        <v>510476.63335199992</v>
      </c>
      <c r="CY236" s="39">
        <v>80</v>
      </c>
      <c r="CZ236" s="39">
        <f>(CY236/12*5*$D236*$G236*$H236*$L236*CZ$9)+(CY236/12*4*$E236*$G236*$I236*$L236*CZ$10)+(CY236/12*3*$F236*$G236*$I236*$L236*CZ$10)</f>
        <v>1698439.57024</v>
      </c>
      <c r="DA236" s="39">
        <v>13</v>
      </c>
      <c r="DB236" s="39">
        <f>(DA236/12*5*$D236*$G236*$H236*$L236*DB$9)+(DA236/12*4*$E236*$G236*$I236*$L236*DB$10)+(DA236/12*3*$F236*$G236*$I236*$L236*DB$10)</f>
        <v>276508.17639899987</v>
      </c>
      <c r="DC236" s="39">
        <v>51</v>
      </c>
      <c r="DD236" s="39">
        <f>(DC236/12*5*$D236*$G236*$H236*$K236*DD$9)+(DC236/12*4*$E236*$G236*$I236*$K236*DD$10)+(DC236/12*3*$F236*$G236*$I236*$K236*DD$10)</f>
        <v>894845.40669999993</v>
      </c>
      <c r="DE236" s="39">
        <v>20</v>
      </c>
      <c r="DF236" s="39">
        <f>(DE236/12*5*$D236*$G236*$H236*$K236*DF$9)+(DE236/12*4*$E236*$G236*$I236*$K236*DF$10)+(DE236/12*3*$F236*$G236*$I236*$K236*DF$10)</f>
        <v>361373.49943333335</v>
      </c>
      <c r="DG236" s="39">
        <v>4</v>
      </c>
      <c r="DH236" s="39">
        <f>(DG236/12*5*$D236*$G236*$H236*$L236*DH$9)+(DG236/12*4*$E236*$G236*$I236*$L236*DH$10)+(DG236/12*3*$F236*$G236*$I236*$L236*DH$10)</f>
        <v>94161.76979999998</v>
      </c>
      <c r="DI236" s="39">
        <v>24</v>
      </c>
      <c r="DJ236" s="39">
        <f>(DI236/12*5*$D236*$G236*$H236*$L236*DJ$9)+(DI236/12*4*$E236*$G236*$I236*$L236*DJ$10)+(DI236/12*3*$F236*$G236*$I236*$L236*DJ$10)</f>
        <v>547964.89775999985</v>
      </c>
      <c r="DK236" s="39">
        <v>2</v>
      </c>
      <c r="DL236" s="39">
        <f>(DK236/12*5*$D236*$G236*$H236*$M236*DL$9)+(DK236/12*4*$E236*$G236*$I236*$M236*DL$10)+(DK236/12*3*$F236*$G236*$I236*$M236*DL$10)</f>
        <v>62494.269837499989</v>
      </c>
      <c r="DM236" s="39">
        <v>30</v>
      </c>
      <c r="DN236" s="39">
        <f t="shared" si="2044"/>
        <v>1013253.6387624999</v>
      </c>
      <c r="DO236" s="39"/>
      <c r="DP236" s="39">
        <f t="shared" si="1815"/>
        <v>0</v>
      </c>
      <c r="DQ236" s="39">
        <f t="shared" si="2041"/>
        <v>1563</v>
      </c>
      <c r="DR236" s="39">
        <f t="shared" si="2042"/>
        <v>28348722.105217326</v>
      </c>
    </row>
    <row r="237" spans="1:122" ht="30" customHeight="1" x14ac:dyDescent="0.25">
      <c r="A237" s="46"/>
      <c r="B237" s="47">
        <v>199</v>
      </c>
      <c r="C237" s="33" t="s">
        <v>368</v>
      </c>
      <c r="D237" s="34">
        <f t="shared" si="1818"/>
        <v>19063</v>
      </c>
      <c r="E237" s="35">
        <v>18530</v>
      </c>
      <c r="F237" s="35">
        <v>18715</v>
      </c>
      <c r="G237" s="48">
        <v>0.7</v>
      </c>
      <c r="H237" s="37">
        <v>1</v>
      </c>
      <c r="I237" s="37">
        <v>1</v>
      </c>
      <c r="J237" s="38"/>
      <c r="K237" s="34">
        <v>1.4</v>
      </c>
      <c r="L237" s="34">
        <v>1.68</v>
      </c>
      <c r="M237" s="34">
        <v>2.23</v>
      </c>
      <c r="N237" s="34">
        <v>2.57</v>
      </c>
      <c r="O237" s="39">
        <v>148</v>
      </c>
      <c r="P237" s="39">
        <f t="shared" ref="P237:P238" si="2046">(O237/12*5*$D237*$G237*$H237*$K237)+(O237/12*4*$E237*$G237*$I237*$K237)+(O237/12*3*$F237*$G237*$I237*$K237)</f>
        <v>2726510.2666666666</v>
      </c>
      <c r="Q237" s="39">
        <v>400</v>
      </c>
      <c r="R237" s="39">
        <f t="shared" ref="R237:R238" si="2047">(Q237/12*5*$D237*$G237*$H237*$K237)+(Q237/12*4*$E237*$G237*$I237*$K237)+(Q237/12*3*$F237*$G237*$I237*$K237)</f>
        <v>7368946.666666666</v>
      </c>
      <c r="S237" s="39">
        <v>0</v>
      </c>
      <c r="T237" s="39">
        <f t="shared" ref="T237:T238" si="2048">(S237/12*5*$D237*$G237*$H237*$K237)+(S237/12*4*$E237*$G237*$I237*$K237)+(S237/12*3*$F237*$G237*$I237*$K237)</f>
        <v>0</v>
      </c>
      <c r="U237" s="39"/>
      <c r="V237" s="39">
        <f t="shared" ref="V237:V238" si="2049">(U237/12*5*$D237*$G237*$H237*$K237)+(U237/12*4*$E237*$G237*$I237*$K237)+(U237/12*3*$F237*$G237*$I237*$K237)</f>
        <v>0</v>
      </c>
      <c r="W237" s="39">
        <v>0</v>
      </c>
      <c r="X237" s="39">
        <f t="shared" ref="X237:X238" si="2050">(W237/12*5*$D237*$G237*$H237*$K237)+(W237/12*4*$E237*$G237*$I237*$K237)+(W237/12*3*$F237*$G237*$I237*$K237)</f>
        <v>0</v>
      </c>
      <c r="Y237" s="39">
        <v>70</v>
      </c>
      <c r="Z237" s="39">
        <f t="shared" ref="Z237:Z238" si="2051">(Y237/12*5*$D237*$G237*$H237*$K237)+(Y237/12*4*$E237*$G237*$I237*$K237)+(Y237/12*3*$F237*$G237*$I237*$K237)</f>
        <v>1289565.6666666665</v>
      </c>
      <c r="AA237" s="39">
        <v>8</v>
      </c>
      <c r="AB237" s="39">
        <f t="shared" ref="AB237:AB238" si="2052">(AA237/12*5*$D237*$G237*$H237*$K237)+(AA237/12*4*$E237*$G237*$I237*$K237)+(AA237/12*3*$F237*$G237*$I237*$K237)</f>
        <v>147378.93333333329</v>
      </c>
      <c r="AC237" s="39">
        <v>0</v>
      </c>
      <c r="AD237" s="39">
        <f t="shared" ref="AD237:AD238" si="2053">(AC237/12*5*$D237*$G237*$H237*$K237)+(AC237/12*4*$E237*$G237*$I237*$K237)+(AC237/12*3*$F237*$G237*$I237*$K237)</f>
        <v>0</v>
      </c>
      <c r="AE237" s="39">
        <v>0</v>
      </c>
      <c r="AF237" s="39">
        <f t="shared" ref="AF237:AF238" si="2054">(AE237/12*5*$D237*$G237*$H237*$K237)+(AE237/12*4*$E237*$G237*$I237*$K237)+(AE237/12*3*$F237*$G237*$I237*$K237)</f>
        <v>0</v>
      </c>
      <c r="AG237" s="39">
        <v>0</v>
      </c>
      <c r="AH237" s="39">
        <f t="shared" ref="AH237:AH238" si="2055">(AG237/12*5*$D237*$G237*$H237*$K237)+(AG237/12*4*$E237*$G237*$I237*$K237)+(AG237/12*3*$F237*$G237*$I237*$K237)</f>
        <v>0</v>
      </c>
      <c r="AI237" s="39">
        <v>53</v>
      </c>
      <c r="AJ237" s="39">
        <f t="shared" ref="AJ237:AJ238" si="2056">(AI237/12*5*$D237*$G237*$H237*$K237)+(AI237/12*4*$E237*$G237*$I237*$K237)+(AI237/12*3*$F237*$G237*$I237*$K237)</f>
        <v>976385.43333333323</v>
      </c>
      <c r="AK237" s="39"/>
      <c r="AL237" s="39">
        <f t="shared" ref="AL237:AL238" si="2057">(AK237/12*5*$D237*$G237*$H237*$K237)+(AK237/12*4*$E237*$G237*$I237*$K237)+(AK237/12*3*$F237*$G237*$I237*$K237)</f>
        <v>0</v>
      </c>
      <c r="AM237" s="42">
        <v>0</v>
      </c>
      <c r="AN237" s="39">
        <f t="shared" ref="AN237:AN238" si="2058">(AM237/12*5*$D237*$G237*$H237*$K237)+(AM237/12*4*$E237*$G237*$I237*$K237)+(AM237/12*3*$F237*$G237*$I237*$K237)</f>
        <v>0</v>
      </c>
      <c r="AO237" s="43">
        <v>84</v>
      </c>
      <c r="AP237" s="39">
        <f t="shared" ref="AP237:AP238" si="2059">(AO237/12*5*$D237*$G237*$H237*$L237)+(AO237/12*4*$E237*$G237*$I237*$L237)+(AO237/12*3*$F237*$G237*$I237*$L237)</f>
        <v>1856974.5599999998</v>
      </c>
      <c r="AQ237" s="39">
        <v>230</v>
      </c>
      <c r="AR237" s="39">
        <f t="shared" ref="AR237:AR238" si="2060">(AQ237/12*5*$D237*$G237*$H237*$L237)+(AQ237/12*4*$E237*$G237*$I237*$L237)+(AQ237/12*3*$F237*$G237*$I237*$L237)</f>
        <v>5084573.1999999993</v>
      </c>
      <c r="AS237" s="39">
        <v>95</v>
      </c>
      <c r="AT237" s="39">
        <f t="shared" ref="AT237:AT238" si="2061">(AS237/12*5*$D237*$G237*$H237*$L237)+(AS237/12*4*$E237*$G237*$I237*$L237)+(AS237/12*3*$F237*$G237*$I237*$L237)</f>
        <v>2100149.7999999998</v>
      </c>
      <c r="AU237" s="39">
        <v>0</v>
      </c>
      <c r="AV237" s="39">
        <f t="shared" ref="AV237:AV238" si="2062">(AU237/12*5*$D237*$G237*$H237*$L237)+(AU237/12*4*$E237*$G237*$I237*$L237)+(AU237/12*3*$F237*$G237*$I237*$L237)</f>
        <v>0</v>
      </c>
      <c r="AW237" s="39"/>
      <c r="AX237" s="39">
        <f t="shared" ref="AX237:AX238" si="2063">(AW237/12*5*$D237*$G237*$H237*$K237)+(AW237/12*4*$E237*$G237*$I237*$K237)+(AW237/12*3*$F237*$G237*$I237*$K237)</f>
        <v>0</v>
      </c>
      <c r="AY237" s="39"/>
      <c r="AZ237" s="39">
        <f t="shared" ref="AZ237:AZ238" si="2064">(AY237/12*5*$D237*$G237*$H237*$K237)+(AY237/12*4*$E237*$G237*$I237*$K237)+(AY237/12*3*$F237*$G237*$I237*$K237)</f>
        <v>0</v>
      </c>
      <c r="BA237" s="39">
        <v>61</v>
      </c>
      <c r="BB237" s="39">
        <f t="shared" ref="BB237:BB238" si="2065">(BA237/12*5*$D237*$G237*$H237*$L237)+(BA237/12*4*$E237*$G237*$I237*$L237)+(BA237/12*3*$F237*$G237*$I237*$L237)</f>
        <v>1348517.24</v>
      </c>
      <c r="BC237" s="39">
        <v>0</v>
      </c>
      <c r="BD237" s="39">
        <f t="shared" ref="BD237:BD238" si="2066">(BC237/12*5*$D237*$G237*$H237*$K237)+(BC237/12*4*$E237*$G237*$I237*$K237)+(BC237/12*3*$F237*$G237*$I237*$K237)</f>
        <v>0</v>
      </c>
      <c r="BE237" s="39">
        <v>0</v>
      </c>
      <c r="BF237" s="39">
        <f t="shared" ref="BF237:BF238" si="2067">(BE237/12*5*$D237*$G237*$H237*$K237)+(BE237/12*4*$E237*$G237*$I237*$K237)+(BE237/12*3*$F237*$G237*$I237*$K237)</f>
        <v>0</v>
      </c>
      <c r="BG237" s="39">
        <v>0</v>
      </c>
      <c r="BH237" s="39">
        <f t="shared" ref="BH237:BH238" si="2068">(BG237/12*5*$D237*$G237*$H237*$K237)+(BG237/12*4*$E237*$G237*$I237*$K237)+(BG237/12*3*$F237*$G237*$I237*$K237)</f>
        <v>0</v>
      </c>
      <c r="BI237" s="39">
        <v>0</v>
      </c>
      <c r="BJ237" s="39">
        <f t="shared" ref="BJ237:BJ238" si="2069">(BI237/12*5*$D237*$G237*$H237*$L237)+(BI237/12*4*$E237*$G237*$I237*$L237)+(BI237/12*3*$F237*$G237*$I237*$L237)</f>
        <v>0</v>
      </c>
      <c r="BK237" s="39">
        <v>456</v>
      </c>
      <c r="BL237" s="39">
        <f t="shared" ref="BL237:BL238" si="2070">(BK237/12*5*$D237*$G237*$H237*$K237)+(BK237/12*4*$E237*$G237*$I237*$K237)+(BK237/12*3*$F237*$G237*$I237*$K237)</f>
        <v>8400599.1999999993</v>
      </c>
      <c r="BM237" s="39">
        <v>293</v>
      </c>
      <c r="BN237" s="39">
        <f t="shared" ref="BN237:BN238" si="2071">(BM237/12*5*$D237*$G237*$H237*$K237)+(BM237/12*4*$E237*$G237*$I237*$K237)+(BM237/12*3*$F237*$G237*$I237*$K237)</f>
        <v>5397753.4333333327</v>
      </c>
      <c r="BO237" s="49">
        <v>300</v>
      </c>
      <c r="BP237" s="39">
        <f t="shared" ref="BP237:BP238" si="2072">(BO237/12*5*$D237*$G237*$H237*$L237)+(BO237/12*4*$E237*$G237*$I237*$L237)+(BO237/12*3*$F237*$G237*$I237*$L237)</f>
        <v>6632052</v>
      </c>
      <c r="BQ237" s="39">
        <v>0</v>
      </c>
      <c r="BR237" s="39">
        <f t="shared" ref="BR237:BR238" si="2073">(BQ237/12*5*$D237*$G237*$H237*$L237)+(BQ237/12*4*$E237*$G237*$I237*$L237)+(BQ237/12*3*$F237*$G237*$I237*$L237)</f>
        <v>0</v>
      </c>
      <c r="BS237" s="39">
        <v>0</v>
      </c>
      <c r="BT237" s="39">
        <f t="shared" ref="BT237:BT238" si="2074">(BS237/12*5*$D237*$G237*$H237*$K237)+(BS237/12*4*$E237*$G237*$I237*$K237)+(BS237/12*3*$F237*$G237*$I237*$K237)</f>
        <v>0</v>
      </c>
      <c r="BU237" s="39">
        <v>51</v>
      </c>
      <c r="BV237" s="39">
        <f t="shared" ref="BV237:BV238" si="2075">(BU237/12*5*$D237*$G237*$H237*$K237)+(BU237/12*4*$E237*$G237*$I237*$K237)+(BU237/12*3*$F237*$G237*$I237*$K237)</f>
        <v>939540.7</v>
      </c>
      <c r="BW237" s="39">
        <v>11</v>
      </c>
      <c r="BX237" s="39">
        <f t="shared" ref="BX237:BX238" si="2076">(BW237/12*5*$D237*$G237*$H237*$L237)+(BW237/12*4*$E237*$G237*$I237*$L237)+(BW237/12*3*$F237*$G237*$I237*$L237)</f>
        <v>243175.24</v>
      </c>
      <c r="BY237" s="39"/>
      <c r="BZ237" s="39">
        <f t="shared" ref="BZ237:BZ238" si="2077">(BY237/12*5*$D237*$G237*$H237*$L237)+(BY237/12*4*$E237*$G237*$I237*$L237)+(BY237/12*3*$F237*$G237*$I237*$L237)</f>
        <v>0</v>
      </c>
      <c r="CA237" s="39">
        <v>0</v>
      </c>
      <c r="CB237" s="39">
        <f t="shared" ref="CB237:CB238" si="2078">(CA237/12*5*$D237*$G237*$H237*$K237)+(CA237/12*4*$E237*$G237*$I237*$K237)+(CA237/12*3*$F237*$G237*$I237*$K237)</f>
        <v>0</v>
      </c>
      <c r="CC237" s="39">
        <v>30</v>
      </c>
      <c r="CD237" s="39">
        <f t="shared" ref="CD237:CD238" si="2079">(CC237/12*5*$D237*$G237*$H237*$L237)+(CC237/12*4*$E237*$G237*$I237*$L237)+(CC237/12*3*$F237*$G237*$I237*$L237)</f>
        <v>663205.19999999995</v>
      </c>
      <c r="CE237" s="39">
        <v>0</v>
      </c>
      <c r="CF237" s="39">
        <f t="shared" ref="CF237:CF238" si="2080">(CE237/12*5*$D237*$G237*$H237*$K237)+(CE237/12*4*$E237*$G237*$I237*$K237)+(CE237/12*3*$F237*$G237*$I237*$K237)</f>
        <v>0</v>
      </c>
      <c r="CG237" s="39">
        <v>15</v>
      </c>
      <c r="CH237" s="39">
        <f t="shared" ref="CH237:CH238" si="2081">(CG237/12*5*$D237*$G237*$H237*$K237)+(CG237/12*4*$E237*$G237*$I237*$K237)+(CG237/12*3*$F237*$G237*$I237*$K237)</f>
        <v>276335.5</v>
      </c>
      <c r="CI237" s="39">
        <v>29</v>
      </c>
      <c r="CJ237" s="39">
        <f t="shared" ref="CJ237:CJ238" si="2082">(CI237/12*5*$D237*$G237*$H237*$K237)+(CI237/12*4*$E237*$G237*$I237*$K237)+(CI237/12*3*$F237*$G237*$I237*$K237)</f>
        <v>534248.63333333319</v>
      </c>
      <c r="CK237" s="39">
        <v>75</v>
      </c>
      <c r="CL237" s="39">
        <f t="shared" ref="CL237:CL238" si="2083">(CK237/12*5*$D237*$G237*$H237*$K237)+(CK237/12*4*$E237*$G237*$I237*$K237)+(CK237/12*3*$F237*$G237*$I237*$K237)</f>
        <v>1381677.5</v>
      </c>
      <c r="CM237" s="39">
        <v>252</v>
      </c>
      <c r="CN237" s="39">
        <f t="shared" ref="CN237:CN238" si="2084">(CM237/12*5*$D237*$G237*$H237*$L237)+(CM237/12*4*$E237*$G237*$I237*$L237)+(CM237/12*3*$F237*$G237*$I237*$L237)</f>
        <v>5570923.6799999997</v>
      </c>
      <c r="CO237" s="39">
        <v>128</v>
      </c>
      <c r="CP237" s="39">
        <f t="shared" ref="CP237:CP238" si="2085">(CO237/12*5*$D237*$G237*$H237*$L237)+(CO237/12*4*$E237*$G237*$I237*$L237)+(CO237/12*3*$F237*$G237*$I237*$L237)</f>
        <v>2829675.5199999996</v>
      </c>
      <c r="CQ237" s="44">
        <v>74</v>
      </c>
      <c r="CR237" s="39">
        <f t="shared" ref="CR237:CR238" si="2086">(CQ237/12*5*$D237*$G237*$H237*$K237)+(CQ237/12*4*$E237*$G237*$I237*$K237)+(CQ237/12*3*$F237*$G237*$I237*$K237)</f>
        <v>1363255.1333333333</v>
      </c>
      <c r="CS237" s="39">
        <v>77</v>
      </c>
      <c r="CT237" s="39">
        <f t="shared" ref="CT237:CT238" si="2087">(CS237/12*5*$D237*$G237*$H237*$L237)+(CS237/12*4*$E237*$G237*$I237*$L237)+(CS237/12*3*$F237*$G237*$I237*$L237)</f>
        <v>1702226.6799999997</v>
      </c>
      <c r="CU237" s="39">
        <v>120</v>
      </c>
      <c r="CV237" s="39">
        <f t="shared" ref="CV237:CV238" si="2088">(CU237/12*5*$D237*$G237*$H237*$L237)+(CU237/12*4*$E237*$G237*$I237*$L237)+(CU237/12*3*$F237*$G237*$I237*$L237)</f>
        <v>2652820.7999999998</v>
      </c>
      <c r="CW237" s="39">
        <v>115</v>
      </c>
      <c r="CX237" s="39">
        <f t="shared" ref="CX237:CX238" si="2089">(CW237/12*5*$D237*$G237*$H237*$L237)+(CW237/12*4*$E237*$G237*$I237*$L237)+(CW237/12*3*$F237*$G237*$I237*$L237)</f>
        <v>2542286.5999999996</v>
      </c>
      <c r="CY237" s="39">
        <v>60</v>
      </c>
      <c r="CZ237" s="39">
        <f t="shared" ref="CZ237:CZ238" si="2090">(CY237/12*5*$D237*$G237*$H237*$L237)+(CY237/12*4*$E237*$G237*$I237*$L237)+(CY237/12*3*$F237*$G237*$I237*$L237)</f>
        <v>1326410.3999999999</v>
      </c>
      <c r="DA237" s="39">
        <v>170</v>
      </c>
      <c r="DB237" s="39">
        <f t="shared" ref="DB237:DB238" si="2091">(DA237/12*5*$D237*$G237*$H237*$L237)+(DA237/12*4*$E237*$G237*$I237*$L237)+(DA237/12*3*$F237*$G237*$I237*$L237)</f>
        <v>3758162.8</v>
      </c>
      <c r="DC237" s="39">
        <v>173</v>
      </c>
      <c r="DD237" s="39">
        <f t="shared" ref="DD237:DD238" si="2092">(DC237/12*5*$D237*$G237*$H237*$K237)+(DC237/12*4*$E237*$G237*$I237*$K237)+(DC237/12*3*$F237*$G237*$I237*$K237)</f>
        <v>3187069.4333333331</v>
      </c>
      <c r="DE237" s="39">
        <v>67</v>
      </c>
      <c r="DF237" s="39">
        <f t="shared" ref="DF237:DF238" si="2093">(DE237/12*5*$D237*$G237*$H237*$K237)+(DE237/12*4*$E237*$G237*$I237*$K237)+(DE237/12*3*$F237*$G237*$I237*$K237)</f>
        <v>1234298.5666666664</v>
      </c>
      <c r="DG237" s="39">
        <v>4</v>
      </c>
      <c r="DH237" s="39">
        <f t="shared" ref="DH237:DH238" si="2094">(DG237/12*5*$D237*$G237*$H237*$L237)+(DG237/12*4*$E237*$G237*$I237*$L237)+(DG237/12*3*$F237*$G237*$I237*$L237)</f>
        <v>88427.359999999986</v>
      </c>
      <c r="DI237" s="39">
        <v>100</v>
      </c>
      <c r="DJ237" s="39">
        <f t="shared" ref="DJ237:DJ238" si="2095">(DI237/12*5*$D237*$G237*$H237*$L237)+(DI237/12*4*$E237*$G237*$I237*$L237)+(DI237/12*3*$F237*$G237*$I237*$L237)</f>
        <v>2210684</v>
      </c>
      <c r="DK237" s="39">
        <v>65</v>
      </c>
      <c r="DL237" s="39">
        <f t="shared" ref="DL237:DL238" si="2096">(DK237/12*5*$D237*$G237*$H237*$M237)+(DK237/12*4*$E237*$G237*$I237*$M237)+(DK237/12*3*$F237*$G237*$I237*$M237)</f>
        <v>1907372.8916666666</v>
      </c>
      <c r="DM237" s="39">
        <v>37</v>
      </c>
      <c r="DN237" s="39">
        <f t="shared" ref="DN237:DN238" si="2097">(DM237/12*5*$D237*$G237*$H237*$N237)+(DM237/12*4*$E237*$G237*$I237*$N237)+(DM237/12*3*$F237*$G237*$I237*$N237)</f>
        <v>1251273.4616666664</v>
      </c>
      <c r="DO237" s="39"/>
      <c r="DP237" s="39">
        <f t="shared" ref="DP237:DP238" si="2098">(DO237*$D237*$G237*$H237*$L237)</f>
        <v>0</v>
      </c>
      <c r="DQ237" s="39">
        <f t="shared" si="2041"/>
        <v>3851</v>
      </c>
      <c r="DR237" s="39">
        <f t="shared" si="2042"/>
        <v>78992476.5</v>
      </c>
    </row>
    <row r="238" spans="1:122" ht="45" customHeight="1" x14ac:dyDescent="0.25">
      <c r="A238" s="46"/>
      <c r="B238" s="47">
        <v>200</v>
      </c>
      <c r="C238" s="33" t="s">
        <v>369</v>
      </c>
      <c r="D238" s="34">
        <f t="shared" si="1818"/>
        <v>19063</v>
      </c>
      <c r="E238" s="35">
        <v>18530</v>
      </c>
      <c r="F238" s="35">
        <v>18715</v>
      </c>
      <c r="G238" s="48">
        <v>0.78</v>
      </c>
      <c r="H238" s="37">
        <v>1</v>
      </c>
      <c r="I238" s="37">
        <v>1</v>
      </c>
      <c r="J238" s="38"/>
      <c r="K238" s="34">
        <v>1.4</v>
      </c>
      <c r="L238" s="34">
        <v>1.68</v>
      </c>
      <c r="M238" s="34">
        <v>2.23</v>
      </c>
      <c r="N238" s="34">
        <v>2.57</v>
      </c>
      <c r="O238" s="39">
        <v>457</v>
      </c>
      <c r="P238" s="39">
        <f t="shared" si="2046"/>
        <v>9381195.459999999</v>
      </c>
      <c r="Q238" s="39">
        <v>27</v>
      </c>
      <c r="R238" s="39">
        <f t="shared" si="2047"/>
        <v>554250.05999999994</v>
      </c>
      <c r="S238" s="39">
        <v>0</v>
      </c>
      <c r="T238" s="39">
        <f t="shared" si="2048"/>
        <v>0</v>
      </c>
      <c r="U238" s="39"/>
      <c r="V238" s="39">
        <f t="shared" si="2049"/>
        <v>0</v>
      </c>
      <c r="W238" s="39">
        <v>0</v>
      </c>
      <c r="X238" s="39">
        <f t="shared" si="2050"/>
        <v>0</v>
      </c>
      <c r="Y238" s="39">
        <v>117</v>
      </c>
      <c r="Z238" s="39">
        <f t="shared" si="2051"/>
        <v>2401750.2599999998</v>
      </c>
      <c r="AA238" s="39">
        <v>90</v>
      </c>
      <c r="AB238" s="39">
        <f t="shared" si="2052"/>
        <v>1847500.2</v>
      </c>
      <c r="AC238" s="39">
        <v>0</v>
      </c>
      <c r="AD238" s="39">
        <f t="shared" si="2053"/>
        <v>0</v>
      </c>
      <c r="AE238" s="39">
        <v>0</v>
      </c>
      <c r="AF238" s="39">
        <f t="shared" si="2054"/>
        <v>0</v>
      </c>
      <c r="AG238" s="39">
        <v>0</v>
      </c>
      <c r="AH238" s="39">
        <f t="shared" si="2055"/>
        <v>0</v>
      </c>
      <c r="AI238" s="39">
        <v>15</v>
      </c>
      <c r="AJ238" s="39">
        <f t="shared" si="2056"/>
        <v>307916.69999999995</v>
      </c>
      <c r="AK238" s="39"/>
      <c r="AL238" s="39">
        <f t="shared" si="2057"/>
        <v>0</v>
      </c>
      <c r="AM238" s="42">
        <v>0</v>
      </c>
      <c r="AN238" s="39">
        <f t="shared" si="2058"/>
        <v>0</v>
      </c>
      <c r="AO238" s="43">
        <v>199</v>
      </c>
      <c r="AP238" s="39">
        <f t="shared" si="2059"/>
        <v>4902033.8640000001</v>
      </c>
      <c r="AQ238" s="39">
        <v>38</v>
      </c>
      <c r="AR238" s="39">
        <f t="shared" si="2060"/>
        <v>936066.76799999992</v>
      </c>
      <c r="AS238" s="39">
        <v>154</v>
      </c>
      <c r="AT238" s="39">
        <f t="shared" si="2061"/>
        <v>3793533.7440000004</v>
      </c>
      <c r="AU238" s="39">
        <v>0</v>
      </c>
      <c r="AV238" s="39">
        <f t="shared" si="2062"/>
        <v>0</v>
      </c>
      <c r="AW238" s="39"/>
      <c r="AX238" s="39">
        <f t="shared" si="2063"/>
        <v>0</v>
      </c>
      <c r="AY238" s="39"/>
      <c r="AZ238" s="39">
        <f t="shared" si="2064"/>
        <v>0</v>
      </c>
      <c r="BA238" s="39">
        <v>40</v>
      </c>
      <c r="BB238" s="39">
        <f t="shared" si="2065"/>
        <v>985333.44000000006</v>
      </c>
      <c r="BC238" s="39">
        <v>0</v>
      </c>
      <c r="BD238" s="39">
        <f t="shared" si="2066"/>
        <v>0</v>
      </c>
      <c r="BE238" s="39">
        <v>0</v>
      </c>
      <c r="BF238" s="39">
        <f t="shared" si="2067"/>
        <v>0</v>
      </c>
      <c r="BG238" s="39">
        <v>0</v>
      </c>
      <c r="BH238" s="39">
        <f t="shared" si="2068"/>
        <v>0</v>
      </c>
      <c r="BI238" s="39">
        <v>0</v>
      </c>
      <c r="BJ238" s="39">
        <f t="shared" si="2069"/>
        <v>0</v>
      </c>
      <c r="BK238" s="39">
        <v>502</v>
      </c>
      <c r="BL238" s="39">
        <f t="shared" si="2070"/>
        <v>10304945.560000001</v>
      </c>
      <c r="BM238" s="39">
        <v>440</v>
      </c>
      <c r="BN238" s="39">
        <f t="shared" si="2071"/>
        <v>9032223.1999999993</v>
      </c>
      <c r="BO238" s="49">
        <v>33</v>
      </c>
      <c r="BP238" s="39">
        <f t="shared" si="2072"/>
        <v>812900.08799999999</v>
      </c>
      <c r="BQ238" s="39">
        <v>0</v>
      </c>
      <c r="BR238" s="39">
        <f t="shared" si="2073"/>
        <v>0</v>
      </c>
      <c r="BS238" s="39">
        <v>0</v>
      </c>
      <c r="BT238" s="39">
        <f t="shared" si="2074"/>
        <v>0</v>
      </c>
      <c r="BU238" s="39">
        <v>50</v>
      </c>
      <c r="BV238" s="39">
        <f t="shared" si="2075"/>
        <v>1026389</v>
      </c>
      <c r="BW238" s="39">
        <v>4</v>
      </c>
      <c r="BX238" s="39">
        <f t="shared" si="2076"/>
        <v>98533.343999999983</v>
      </c>
      <c r="BY238" s="39"/>
      <c r="BZ238" s="39">
        <f t="shared" si="2077"/>
        <v>0</v>
      </c>
      <c r="CA238" s="39">
        <v>0</v>
      </c>
      <c r="CB238" s="39">
        <f t="shared" si="2078"/>
        <v>0</v>
      </c>
      <c r="CC238" s="39">
        <v>30</v>
      </c>
      <c r="CD238" s="39">
        <f t="shared" si="2079"/>
        <v>739000.08000000007</v>
      </c>
      <c r="CE238" s="39">
        <v>0</v>
      </c>
      <c r="CF238" s="39">
        <f t="shared" si="2080"/>
        <v>0</v>
      </c>
      <c r="CG238" s="39">
        <v>70</v>
      </c>
      <c r="CH238" s="39">
        <f t="shared" si="2081"/>
        <v>1436944.5999999999</v>
      </c>
      <c r="CI238" s="39">
        <v>532</v>
      </c>
      <c r="CJ238" s="39">
        <f t="shared" si="2082"/>
        <v>10920778.960000001</v>
      </c>
      <c r="CK238" s="39">
        <v>116</v>
      </c>
      <c r="CL238" s="39">
        <f t="shared" si="2083"/>
        <v>2381222.48</v>
      </c>
      <c r="CM238" s="39">
        <v>167</v>
      </c>
      <c r="CN238" s="39">
        <f t="shared" si="2084"/>
        <v>4113767.1119999993</v>
      </c>
      <c r="CO238" s="39">
        <v>128</v>
      </c>
      <c r="CP238" s="39">
        <f t="shared" si="2085"/>
        <v>3153067.0079999994</v>
      </c>
      <c r="CQ238" s="44">
        <v>165</v>
      </c>
      <c r="CR238" s="39">
        <f t="shared" si="2086"/>
        <v>3387083.6999999993</v>
      </c>
      <c r="CS238" s="39">
        <v>105</v>
      </c>
      <c r="CT238" s="39">
        <f t="shared" si="2087"/>
        <v>2586500.2799999998</v>
      </c>
      <c r="CU238" s="39">
        <v>250</v>
      </c>
      <c r="CV238" s="39">
        <f t="shared" si="2088"/>
        <v>6158334</v>
      </c>
      <c r="CW238" s="39">
        <v>180</v>
      </c>
      <c r="CX238" s="39">
        <f t="shared" si="2089"/>
        <v>4434000.4799999995</v>
      </c>
      <c r="CY238" s="39">
        <v>28</v>
      </c>
      <c r="CZ238" s="39">
        <f t="shared" si="2090"/>
        <v>689733.40800000005</v>
      </c>
      <c r="DA238" s="39">
        <v>203</v>
      </c>
      <c r="DB238" s="39">
        <f t="shared" si="2091"/>
        <v>5000567.2080000006</v>
      </c>
      <c r="DC238" s="39">
        <v>260</v>
      </c>
      <c r="DD238" s="39">
        <f t="shared" si="2092"/>
        <v>5337222.8000000007</v>
      </c>
      <c r="DE238" s="39">
        <v>45</v>
      </c>
      <c r="DF238" s="39">
        <f t="shared" si="2093"/>
        <v>923750.1</v>
      </c>
      <c r="DG238" s="39"/>
      <c r="DH238" s="39">
        <f t="shared" si="2094"/>
        <v>0</v>
      </c>
      <c r="DI238" s="39">
        <v>150</v>
      </c>
      <c r="DJ238" s="39">
        <f t="shared" si="2095"/>
        <v>3695000.4</v>
      </c>
      <c r="DK238" s="39">
        <v>20</v>
      </c>
      <c r="DL238" s="39">
        <f t="shared" si="2096"/>
        <v>653956.42000000004</v>
      </c>
      <c r="DM238" s="39">
        <v>39</v>
      </c>
      <c r="DN238" s="39">
        <f t="shared" si="2097"/>
        <v>1469642.4209999999</v>
      </c>
      <c r="DO238" s="39"/>
      <c r="DP238" s="39">
        <f t="shared" si="2098"/>
        <v>0</v>
      </c>
      <c r="DQ238" s="39">
        <f t="shared" si="2041"/>
        <v>4654</v>
      </c>
      <c r="DR238" s="39">
        <f t="shared" si="2042"/>
        <v>103465143.14500001</v>
      </c>
    </row>
    <row r="239" spans="1:122" ht="45" x14ac:dyDescent="0.25">
      <c r="A239" s="46"/>
      <c r="B239" s="47">
        <v>201</v>
      </c>
      <c r="C239" s="33" t="s">
        <v>370</v>
      </c>
      <c r="D239" s="34">
        <f t="shared" si="1818"/>
        <v>19063</v>
      </c>
      <c r="E239" s="35">
        <v>18530</v>
      </c>
      <c r="F239" s="35">
        <v>18715</v>
      </c>
      <c r="G239" s="48">
        <v>2.38</v>
      </c>
      <c r="H239" s="37">
        <v>1</v>
      </c>
      <c r="I239" s="66">
        <v>0.95</v>
      </c>
      <c r="J239" s="66"/>
      <c r="K239" s="34">
        <v>1.4</v>
      </c>
      <c r="L239" s="34">
        <v>1.68</v>
      </c>
      <c r="M239" s="34">
        <v>2.23</v>
      </c>
      <c r="N239" s="34">
        <v>2.57</v>
      </c>
      <c r="O239" s="39">
        <v>129</v>
      </c>
      <c r="P239" s="39">
        <f>(O239/12*5*$D239*$G239*$H239*$K239*P$9)+(O239/12*4*$E239*$G239*$I239*$K239)+(O239/12*3*$F239*$G239*$I239*$K239)</f>
        <v>7880892.7980999993</v>
      </c>
      <c r="Q239" s="39">
        <v>17</v>
      </c>
      <c r="R239" s="39">
        <f>(Q239/12*5*$D239*$G239*$H239*$K239*R$9)+(Q239/12*4*$E239*$G239*$I239*$K239)+(Q239/12*3*$F239*$G239*$I239*$K239)</f>
        <v>1038567.2679666666</v>
      </c>
      <c r="S239" s="39"/>
      <c r="T239" s="39">
        <f>(S239/12*5*$D239*$G239*$H239*$K239*T$9)+(S239/12*4*$E239*$G239*$I239*$K239)+(S239/12*3*$F239*$G239*$I239*$K239)</f>
        <v>0</v>
      </c>
      <c r="U239" s="39"/>
      <c r="V239" s="39">
        <f>(U239/12*5*$D239*$G239*$H239*$K239*V$9)+(U239/12*4*$E239*$G239*$I239*$K239)+(U239/12*3*$F239*$G239*$I239*$K239)</f>
        <v>0</v>
      </c>
      <c r="W239" s="39"/>
      <c r="X239" s="39">
        <f>(W239/12*5*$D239*$G239*$H239*$K239*X$9)+(W239/12*4*$E239*$G239*$I239*$K239)+(W239/12*3*$F239*$G239*$I239*$K239)</f>
        <v>0</v>
      </c>
      <c r="Y239" s="39">
        <v>30</v>
      </c>
      <c r="Z239" s="39">
        <f>(Y239/12*5*$D239*$G239*$H239*$K239*Z$9)+(Y239/12*4*$E239*$G239*$I239*$K239)+(Y239/12*3*$F239*$G239*$I239*$K239)</f>
        <v>1832765.767</v>
      </c>
      <c r="AA239" s="39">
        <v>478</v>
      </c>
      <c r="AB239" s="39">
        <f>(AA239/12*5*$D239*$G239*$H239*$K239*AB$9)+(AA239/12*4*$E239*$G239*$I239*$K239)+(AA239/12*3*$F239*$G239*$I239*$K239)</f>
        <v>29202067.887533333</v>
      </c>
      <c r="AC239" s="39"/>
      <c r="AD239" s="39">
        <f>(AC239/12*5*$D239*$G239*$H239*$K239*AD$9)+(AC239/12*4*$E239*$G239*$I239*$K239)+(AC239/12*3*$F239*$G239*$I239*$K239)</f>
        <v>0</v>
      </c>
      <c r="AE239" s="39">
        <v>0</v>
      </c>
      <c r="AF239" s="39">
        <f>(AE239/12*5*$D239*$G239*$H239*$K239*AF$9)+(AE239/12*4*$E239*$G239*$I239*$K239)+(AE239/12*3*$F239*$G239*$I239*$K239)</f>
        <v>0</v>
      </c>
      <c r="AG239" s="39">
        <v>0</v>
      </c>
      <c r="AH239" s="39">
        <f>(AG239/12*5*$D239*$G239*$H239*$K239*AH$9)+(AG239/12*4*$E239*$G239*$I239*$K239)+(AG239/12*3*$F239*$G239*$I239*$K239)</f>
        <v>0</v>
      </c>
      <c r="AI239" s="39"/>
      <c r="AJ239" s="39">
        <f>(AI239/12*5*$D239*$G239*$H239*$K239*AJ$9)+(AI239/12*4*$E239*$G239*$I239*$K239)+(AI239/12*3*$F239*$G239*$I239*$K239)</f>
        <v>0</v>
      </c>
      <c r="AK239" s="39"/>
      <c r="AL239" s="39">
        <f>(AK239/12*5*$D239*$G239*$H239*$K239*AL$9)+(AK239/12*4*$E239*$G239*$I239*$K239)+(AK239/12*3*$F239*$G239*$I239*$K239)</f>
        <v>0</v>
      </c>
      <c r="AM239" s="42">
        <v>0</v>
      </c>
      <c r="AN239" s="39">
        <f>(AM239/12*5*$D239*$G239*$H239*$K239*AN$9)+(AM239/12*4*$E239*$G239*$I239*$K239)+(AM239/12*3*$F239*$G239*$I239*$K239)</f>
        <v>0</v>
      </c>
      <c r="AO239" s="43">
        <v>24</v>
      </c>
      <c r="AP239" s="39">
        <f>(AO239/12*5*$D239*$G239*$H239*$L239*AP$9)+(AO239/12*4*$E239*$G239*$I239*$L239)+(AO239/12*3*$F239*$G239*$I239*$L239)</f>
        <v>1764028.426272</v>
      </c>
      <c r="AQ239" s="39"/>
      <c r="AR239" s="39">
        <f>(AQ239/12*5*$D239*$G239*$H239*$L239*AR$9)+(AQ239/12*4*$E239*$G239*$I239*$L239)+(AQ239/12*3*$F239*$G239*$I239*$L239)</f>
        <v>0</v>
      </c>
      <c r="AS239" s="39">
        <v>3</v>
      </c>
      <c r="AT239" s="39">
        <f>(AS239/12*5*$D239*$G239*$H239*$L239*AT$9)+(AS239/12*4*$E239*$G239*$I239*$L239)+(AS239/12*3*$F239*$G239*$I239*$L239)</f>
        <v>220503.55328399999</v>
      </c>
      <c r="AU239" s="39"/>
      <c r="AV239" s="39">
        <f>(AU239/12*5*$D239*$G239*$H239*$L239*AV$9)+(AU239/12*4*$E239*$G239*$I239*$L239)+(AU239/12*3*$F239*$G239*$I239*$L239)</f>
        <v>0</v>
      </c>
      <c r="AW239" s="39"/>
      <c r="AX239" s="39">
        <f>(AW239/12*5*$D239*$G239*$H239*$K239*AX$9)+(AW239/12*4*$E239*$G239*$I239*$K239)+(AW239/12*3*$F239*$G239*$I239*$K239)</f>
        <v>0</v>
      </c>
      <c r="AY239" s="39"/>
      <c r="AZ239" s="39">
        <f>(AY239/12*5*$D239*$G239*$H239*$K239*AZ$9)+(AY239/12*4*$E239*$G239*$I239*$K239)+(AY239/12*3*$F239*$G239*$I239*$K239)</f>
        <v>0</v>
      </c>
      <c r="BA239" s="39"/>
      <c r="BB239" s="39">
        <f>(BA239/12*5*$D239*$G239*$H239*$L239*BB$9)+(BA239/12*4*$E239*$G239*$I239*$L239)+(BA239/12*3*$F239*$G239*$I239*$L239)</f>
        <v>0</v>
      </c>
      <c r="BC239" s="39"/>
      <c r="BD239" s="39">
        <f>(BC239/12*5*$D239*$G239*$H239*$K239*BD$9)+(BC239/12*4*$E239*$G239*$I239*$K239)+(BC239/12*3*$F239*$G239*$I239*$K239)</f>
        <v>0</v>
      </c>
      <c r="BE239" s="39"/>
      <c r="BF239" s="39">
        <f>(BE239/12*5*$D239*$G239*$H239*$K239*BF$9)+(BE239/12*4*$E239*$G239*$I239*$K239)+(BE239/12*3*$F239*$G239*$I239*$K239)</f>
        <v>0</v>
      </c>
      <c r="BG239" s="39"/>
      <c r="BH239" s="39">
        <f>(BG239/12*5*$D239*$G239*$H239*$K239*BH$9)+(BG239/12*4*$E239*$G239*$I239*$K239)+(BG239/12*3*$F239*$G239*$I239*$K239)</f>
        <v>0</v>
      </c>
      <c r="BI239" s="39"/>
      <c r="BJ239" s="39">
        <f>(BI239/12*5*$D239*$G239*$H239*$L239*BJ$9)+(BI239/12*4*$E239*$G239*$I239*$L239)+(BI239/12*3*$F239*$G239*$I239*$L239)</f>
        <v>0</v>
      </c>
      <c r="BK239" s="39">
        <v>0</v>
      </c>
      <c r="BL239" s="39">
        <f>(BK239/12*5*$D239*$G239*$H239*$K239*BL$9)+(BK239/12*4*$E239*$G239*$I239*$K239)+(BK239/12*3*$F239*$G239*$I239*$K239)</f>
        <v>0</v>
      </c>
      <c r="BM239" s="39"/>
      <c r="BN239" s="39">
        <f>(BM239/12*5*$D239*$G239*$H239*$K239*BN$9)+(BM239/12*4*$E239*$G239*$I239*$K239)+(BM239/12*3*$F239*$G239*$I239*$K239)</f>
        <v>0</v>
      </c>
      <c r="BO239" s="49"/>
      <c r="BP239" s="39">
        <f>(BO239/12*5*$D239*$G239*$H239*$L239*BP$9)+(BO239/12*4*$E239*$G239*$I239*$L239)+(BO239/12*3*$F239*$G239*$I239*$L239)</f>
        <v>0</v>
      </c>
      <c r="BQ239" s="39">
        <v>0</v>
      </c>
      <c r="BR239" s="39">
        <f>(BQ239/12*5*$D239*$G239*$H239*$L239*BR$9)+(BQ239/12*4*$E239*$G239*$I239*$L239)+(BQ239/12*3*$F239*$G239*$I239*$L239)</f>
        <v>0</v>
      </c>
      <c r="BS239" s="39"/>
      <c r="BT239" s="39">
        <f>(BS239/12*5*$D239*$G239*$H239*$K239*BT$9)+(BS239/12*4*$E239*$G239*$I239*$K239)+(BS239/12*3*$F239*$G239*$I239*$K239)</f>
        <v>0</v>
      </c>
      <c r="BU239" s="39"/>
      <c r="BV239" s="39">
        <f>(BU239/12*5*$D239*$G239*$H239*$K239*BV$9)+(BU239/12*4*$E239*$G239*$I239*$K239)+(BU239/12*3*$F239*$G239*$I239*$K239)</f>
        <v>0</v>
      </c>
      <c r="BW239" s="39"/>
      <c r="BX239" s="39">
        <f>(BW239/12*5*$D239*$G239*$H239*$L239*BX$9)+(BW239/12*4*$E239*$G239*$I239*$L239)+(BW239/12*3*$F239*$G239*$I239*$L239)</f>
        <v>0</v>
      </c>
      <c r="BY239" s="39"/>
      <c r="BZ239" s="39">
        <f>(BY239/12*5*$D239*$G239*$H239*$L239*BZ$9)+(BY239/12*4*$E239*$G239*$I239*$L239)+(BY239/12*3*$F239*$G239*$I239*$L239)</f>
        <v>0</v>
      </c>
      <c r="CA239" s="39"/>
      <c r="CB239" s="39">
        <f>(CA239/12*5*$D239*$G239*$H239*$K239*CB$9)+(CA239/12*4*$E239*$G239*$I239*$K239)+(CA239/12*3*$F239*$G239*$I239*$K239)</f>
        <v>0</v>
      </c>
      <c r="CC239" s="39"/>
      <c r="CD239" s="39">
        <f>(CC239/12*5*$D239*$G239*$H239*$L239*CD$9)+(CC239/12*4*$E239*$G239*$I239*$L239)+(CC239/12*3*$F239*$G239*$I239*$L239)</f>
        <v>0</v>
      </c>
      <c r="CE239" s="39"/>
      <c r="CF239" s="39">
        <f>(CE239/12*5*$D239*$G239*$H239*$K239*CF$9)+(CE239/12*4*$E239*$G239*$I239*$K239)+(CE239/12*3*$F239*$G239*$I239*$K239)</f>
        <v>0</v>
      </c>
      <c r="CG239" s="39"/>
      <c r="CH239" s="39">
        <f>(CG239/12*5*$D239*$G239*$H239*$K239*CH$9)+(CG239/12*4*$E239*$G239*$I239*$K239)+(CG239/12*3*$F239*$G239*$I239*$K239)</f>
        <v>0</v>
      </c>
      <c r="CI239" s="39"/>
      <c r="CJ239" s="39">
        <f>(CI239/12*5*$D239*$G239*$H239*$K239*CJ$9)+(CI239/12*4*$E239*$G239*$I239*$K239)+(CI239/12*3*$F239*$G239*$I239*$K239)</f>
        <v>0</v>
      </c>
      <c r="CK239" s="39"/>
      <c r="CL239" s="39">
        <f>(CK239/12*5*$D239*$G239*$H239*$K239*CL$9)+(CK239/12*4*$E239*$G239*$I239*$K239)+(CK239/12*3*$F239*$G239*$I239*$K239)</f>
        <v>0</v>
      </c>
      <c r="CM239" s="39"/>
      <c r="CN239" s="39">
        <f>(CM239/12*5*$D239*$G239*$H239*$L239*CN$9)+(CM239/12*4*$E239*$G239*$I239*$L239)+(CM239/12*3*$F239*$G239*$I239*$L239)</f>
        <v>0</v>
      </c>
      <c r="CO239" s="39"/>
      <c r="CP239" s="39">
        <f>(CO239/12*5*$D239*$G239*$H239*$L239*CP$9)+(CO239/12*4*$E239*$G239*$I239*$L239)+(CO239/12*3*$F239*$G239*$I239*$L239)</f>
        <v>0</v>
      </c>
      <c r="CQ239" s="44"/>
      <c r="CR239" s="39">
        <f>(CQ239/12*5*$D239*$G239*$H239*$K239*CR$9)+(CQ239/12*4*$E239*$G239*$I239*$K239)+(CQ239/12*3*$F239*$G239*$I239*$K239)</f>
        <v>0</v>
      </c>
      <c r="CS239" s="39"/>
      <c r="CT239" s="39">
        <f>(CS239/12*5*$D239*$G239*$H239*$L239*CT$9)+(CS239/12*4*$E239*$G239*$I239*$L239)+(CS239/12*3*$F239*$G239*$I239*$L239)</f>
        <v>0</v>
      </c>
      <c r="CU239" s="39"/>
      <c r="CV239" s="39">
        <f>(CU239/12*5*$D239*$G239*$H239*$L239*CV$9)+(CU239/12*4*$E239*$G239*$I239*$L239)+(CU239/12*3*$F239*$G239*$I239*$L239)</f>
        <v>0</v>
      </c>
      <c r="CW239" s="39">
        <v>37</v>
      </c>
      <c r="CX239" s="39">
        <f>(CW239/12*5*$D239*$G239*$H239*$L239*CX$9)+(CW239/12*4*$E239*$G239*$I239*$L239)+(CW239/12*3*$F239*$G239*$I239*$L239)</f>
        <v>2840577.2127739997</v>
      </c>
      <c r="CY239" s="39"/>
      <c r="CZ239" s="39">
        <f>(CY239/12*5*$D239*$G239*$H239*$L239*CZ$9)+(CY239/12*4*$E239*$G239*$I239*$L239)+(CY239/12*3*$F239*$G239*$I239*$L239)</f>
        <v>0</v>
      </c>
      <c r="DA239" s="39"/>
      <c r="DB239" s="39">
        <f>(DA239/12*5*$D239*$G239*$H239*$L239*DB$9)+(DA239/12*4*$E239*$G239*$I239*$L239)+(DA239/12*3*$F239*$G239*$I239*$L239)</f>
        <v>0</v>
      </c>
      <c r="DC239" s="39"/>
      <c r="DD239" s="39">
        <f>(DC239/12*5*$D239*$G239*$H239*$K239*DD$9)+(DC239/12*4*$E239*$G239*$I239*$K239)+(DC239/12*3*$F239*$G239*$I239*$K239)</f>
        <v>0</v>
      </c>
      <c r="DE239" s="39"/>
      <c r="DF239" s="39">
        <f>(DE239/12*5*$D239*$G239*$H239*$K239*DF$9)+(DE239/12*4*$E239*$G239*$I239*$K239)+(DE239/12*3*$F239*$G239*$I239*$K239)</f>
        <v>0</v>
      </c>
      <c r="DG239" s="39"/>
      <c r="DH239" s="39">
        <f>(DG239/12*5*$D239*$G239*$H239*$L239*DH$9)+(DG239/12*4*$E239*$G239*$I239*$L239)+(DG239/12*3*$F239*$G239*$I239*$L239)</f>
        <v>0</v>
      </c>
      <c r="DI239" s="39"/>
      <c r="DJ239" s="39">
        <f>(DI239/12*5*$D239*$G239*$H239*$L239*DJ$9)+(DI239/12*4*$E239*$G239*$I239*$L239)+(DI239/12*3*$F239*$G239*$I239*$L239)</f>
        <v>0</v>
      </c>
      <c r="DK239" s="39"/>
      <c r="DL239" s="39">
        <f>(DK239/12*5*$D239*$G239*$H239*$M239*DL$9)+(DK239/12*4*$E239*$G239*$I239*$M239)+(DK239/12*3*$F239*$G239*$I239*$M239)</f>
        <v>0</v>
      </c>
      <c r="DM239" s="39"/>
      <c r="DN239" s="39">
        <f>(DM239/12*5*$D239*$G239*$H239*$N239*DN$9)+(DM239/12*4*$E239*$G239*$I239*$N239)+(DM239/12*3*$F239*$G239*$I239*$N239)</f>
        <v>0</v>
      </c>
      <c r="DO239" s="39"/>
      <c r="DP239" s="39">
        <f t="shared" si="1815"/>
        <v>0</v>
      </c>
      <c r="DQ239" s="39">
        <f t="shared" si="2041"/>
        <v>718</v>
      </c>
      <c r="DR239" s="39">
        <f t="shared" si="2042"/>
        <v>44779402.912929989</v>
      </c>
    </row>
    <row r="240" spans="1:122" ht="15.75" customHeight="1" x14ac:dyDescent="0.25">
      <c r="A240" s="46"/>
      <c r="B240" s="47">
        <v>202</v>
      </c>
      <c r="C240" s="33" t="s">
        <v>371</v>
      </c>
      <c r="D240" s="34">
        <f t="shared" si="1818"/>
        <v>19063</v>
      </c>
      <c r="E240" s="35">
        <v>18530</v>
      </c>
      <c r="F240" s="35">
        <v>18715</v>
      </c>
      <c r="G240" s="48">
        <v>0.78</v>
      </c>
      <c r="H240" s="37">
        <v>1</v>
      </c>
      <c r="I240" s="37">
        <v>1</v>
      </c>
      <c r="J240" s="38"/>
      <c r="K240" s="34">
        <v>1.4</v>
      </c>
      <c r="L240" s="34">
        <v>1.68</v>
      </c>
      <c r="M240" s="34">
        <v>2.23</v>
      </c>
      <c r="N240" s="34">
        <v>2.57</v>
      </c>
      <c r="O240" s="39">
        <v>60</v>
      </c>
      <c r="P240" s="39">
        <f t="shared" ref="P240:P241" si="2099">(O240/12*5*$D240*$G240*$H240*$K240*P$9)+(O240/12*4*$E240*$G240*$I240*$K240*P$10)+(O240/12*3*$F240*$G240*$I240*$K240*P$10)</f>
        <v>1307995.6889999998</v>
      </c>
      <c r="Q240" s="39">
        <v>360</v>
      </c>
      <c r="R240" s="39">
        <f t="shared" ref="R240:R241" si="2100">(Q240/12*5*$D240*$G240*$H240*$K240*R$9)+(Q240/12*4*$E240*$G240*$I240*$K240*R$10)+(Q240/12*3*$F240*$G240*$I240*$K240*R$10)</f>
        <v>7847974.1339999996</v>
      </c>
      <c r="S240" s="39">
        <v>0</v>
      </c>
      <c r="T240" s="39">
        <f t="shared" ref="T240:T241" si="2101">(S240/12*5*$D240*$G240*$H240*$K240*T$9)+(S240/12*4*$E240*$G240*$I240*$K240*T$10)+(S240/12*3*$F240*$G240*$I240*$K240*T$10)</f>
        <v>0</v>
      </c>
      <c r="U240" s="39"/>
      <c r="V240" s="39">
        <f t="shared" ref="V240:V241" si="2102">(U240/12*5*$D240*$G240*$H240*$K240*V$9)+(U240/12*4*$E240*$G240*$I240*$K240*V$10)+(U240/12*3*$F240*$G240*$I240*$K240*V$10)</f>
        <v>0</v>
      </c>
      <c r="W240" s="39">
        <v>0</v>
      </c>
      <c r="X240" s="39">
        <f t="shared" ref="X240:X241" si="2103">(W240/12*5*$D240*$G240*$H240*$K240*X$9)+(W240/12*4*$E240*$G240*$I240*$K240*X$10)+(W240/12*3*$F240*$G240*$I240*$K240*X$10)</f>
        <v>0</v>
      </c>
      <c r="Y240" s="39">
        <v>10</v>
      </c>
      <c r="Z240" s="39">
        <f t="shared" ref="Z240:Z241" si="2104">(Y240/12*5*$D240*$G240*$H240*$K240*Z$9)+(Y240/12*4*$E240*$G240*$I240*$K240*Z$10)+(Y240/12*3*$F240*$G240*$I240*$K240*Z$10)</f>
        <v>217999.28150000004</v>
      </c>
      <c r="AA240" s="39">
        <v>22</v>
      </c>
      <c r="AB240" s="39">
        <f t="shared" ref="AB240:AB241" si="2105">(AA240/12*5*$D240*$G240*$H240*$K240*AB$9)+(AA240/12*4*$E240*$G240*$I240*$K240*AB$10)+(AA240/12*3*$F240*$G240*$I240*$K240*AB$10)</f>
        <v>557835.57829999994</v>
      </c>
      <c r="AC240" s="39">
        <v>0</v>
      </c>
      <c r="AD240" s="39">
        <f t="shared" ref="AD240:AD241" si="2106">(AC240/12*5*$D240*$G240*$H240*$K240*AD$9)+(AC240/12*4*$E240*$G240*$I240*$K240*AD$10)+(AC240/12*3*$F240*$G240*$I240*$K240*AD$10)</f>
        <v>0</v>
      </c>
      <c r="AE240" s="39">
        <v>0</v>
      </c>
      <c r="AF240" s="39">
        <f t="shared" ref="AF240:AF241" si="2107">(AE240/12*5*$D240*$G240*$H240*$K240*AF$9)+(AE240/12*4*$E240*$G240*$I240*$K240*AF$10)+(AE240/12*3*$F240*$G240*$I240*$K240*AF$10)</f>
        <v>0</v>
      </c>
      <c r="AG240" s="39">
        <v>0</v>
      </c>
      <c r="AH240" s="39">
        <f t="shared" ref="AH240:AH241" si="2108">(AG240/12*5*$D240*$G240*$H240*$K240*AH$9)+(AG240/12*4*$E240*$G240*$I240*$K240*AH$10)+(AG240/12*3*$F240*$G240*$I240*$K240*AH$10)</f>
        <v>0</v>
      </c>
      <c r="AI240" s="39">
        <v>1</v>
      </c>
      <c r="AJ240" s="39">
        <f t="shared" ref="AJ240:AJ241" si="2109">(AI240/12*5*$D240*$G240*$H240*$K240*AJ$9)+(AI240/12*4*$E240*$G240*$I240*$K240*AJ$10)+(AI240/12*3*$F240*$G240*$I240*$K240*AJ$10)</f>
        <v>18561.738649999999</v>
      </c>
      <c r="AK240" s="39"/>
      <c r="AL240" s="39">
        <f t="shared" ref="AL240:AL241" si="2110">(AK240/12*5*$D240*$G240*$H240*$K240*AL$9)+(AK240/12*4*$E240*$G240*$I240*$K240*AL$10)+(AK240/12*3*$F240*$G240*$I240*$K240*AL$10)</f>
        <v>0</v>
      </c>
      <c r="AM240" s="42">
        <v>0</v>
      </c>
      <c r="AN240" s="39">
        <f t="shared" ref="AN240:AN241" si="2111">(AM240/12*5*$D240*$G240*$H240*$K240*AN$9)+(AM240/12*4*$E240*$G240*$I240*$K240*AN$10)+(AM240/12*3*$F240*$G240*$I240*$K240*AN$10)</f>
        <v>0</v>
      </c>
      <c r="AO240" s="43">
        <v>28</v>
      </c>
      <c r="AP240" s="39">
        <f t="shared" ref="AP240:AP241" si="2112">(AO240/12*5*$D240*$G240*$H240*$L240*AP$9)+(AO240/12*4*$E240*$G240*$I240*$L240*AP$10)+(AO240/12*3*$F240*$G240*$I240*$L240*AP$10)</f>
        <v>705548.72169600008</v>
      </c>
      <c r="AQ240" s="39">
        <v>28</v>
      </c>
      <c r="AR240" s="39">
        <f t="shared" ref="AR240:AR241" si="2113">(AQ240/12*5*$D240*$G240*$H240*$L240*AR$9)+(AQ240/12*4*$E240*$G240*$I240*$L240*AR$10)+(AQ240/12*3*$F240*$G240*$I240*$L240*AR$10)</f>
        <v>623674.41864000005</v>
      </c>
      <c r="AS240" s="39">
        <v>59</v>
      </c>
      <c r="AT240" s="39">
        <f t="shared" ref="AT240:AT241" si="2114">(AS240/12*5*$D240*$G240*$H240*$L240*AT$9)+(AS240/12*4*$E240*$G240*$I240*$L240*AT$10)+(AS240/12*3*$F240*$G240*$I240*$L240*AT$11)</f>
        <v>1486691.9492880001</v>
      </c>
      <c r="AU240" s="39">
        <v>0</v>
      </c>
      <c r="AV240" s="39">
        <f t="shared" ref="AV240:AV241" si="2115">(AU240/12*5*$D240*$G240*$H240*$L240*AV$9)+(AU240/12*4*$E240*$G240*$I240*$L240*AV$10)+(AU240/12*3*$F240*$G240*$I240*$L240*AV$10)</f>
        <v>0</v>
      </c>
      <c r="AW240" s="39"/>
      <c r="AX240" s="39">
        <f t="shared" ref="AX240:AX241" si="2116">(AW240/12*5*$D240*$G240*$H240*$K240*AX$9)+(AW240/12*4*$E240*$G240*$I240*$K240*AX$10)+(AW240/12*3*$F240*$G240*$I240*$K240*AX$10)</f>
        <v>0</v>
      </c>
      <c r="AY240" s="39"/>
      <c r="AZ240" s="39">
        <f t="shared" ref="AZ240:AZ241" si="2117">(AY240/12*5*$D240*$G240*$H240*$K240*AZ$9)+(AY240/12*4*$E240*$G240*$I240*$K240*AZ$10)+(AY240/12*3*$F240*$G240*$I240*$K240*AZ$10)</f>
        <v>0</v>
      </c>
      <c r="BA240" s="39"/>
      <c r="BB240" s="39">
        <f t="shared" ref="BB240:BB241" si="2118">(BA240/12*5*$D240*$G240*$H240*$L240*BB$9)+(BA240/12*4*$E240*$G240*$I240*$L240*BB$10)+(BA240/12*3*$F240*$G240*$I240*$L240*BB$10)</f>
        <v>0</v>
      </c>
      <c r="BC240" s="39">
        <v>0</v>
      </c>
      <c r="BD240" s="39">
        <f t="shared" ref="BD240:BD241" si="2119">(BC240/12*5*$D240*$G240*$H240*$K240*BD$9)+(BC240/12*4*$E240*$G240*$I240*$K240*BD$10)+(BC240/12*3*$F240*$G240*$I240*$K240*BD$10)</f>
        <v>0</v>
      </c>
      <c r="BE240" s="39">
        <v>0</v>
      </c>
      <c r="BF240" s="39">
        <f t="shared" ref="BF240:BF241" si="2120">(BE240/12*5*$D240*$G240*$H240*$K240*BF$9)+(BE240/12*4*$E240*$G240*$I240*$K240*BF$10)+(BE240/12*3*$F240*$G240*$I240*$K240*BF$10)</f>
        <v>0</v>
      </c>
      <c r="BG240" s="39">
        <v>0</v>
      </c>
      <c r="BH240" s="39">
        <f t="shared" ref="BH240:BH241" si="2121">(BG240/12*5*$D240*$G240*$H240*$K240*BH$9)+(BG240/12*4*$E240*$G240*$I240*$K240*BH$10)+(BG240/12*3*$F240*$G240*$I240*$K240*BH$10)</f>
        <v>0</v>
      </c>
      <c r="BI240" s="39">
        <v>0</v>
      </c>
      <c r="BJ240" s="39">
        <f t="shared" ref="BJ240:BJ241" si="2122">(BI240/12*5*$D240*$G240*$H240*$L240*BJ$9)+(BI240/12*4*$E240*$G240*$I240*$L240*BJ$10)+(BI240/12*3*$F240*$G240*$I240*$L240*BJ$10)</f>
        <v>0</v>
      </c>
      <c r="BK240" s="39">
        <v>46</v>
      </c>
      <c r="BL240" s="39">
        <f t="shared" ref="BL240:BL241" si="2123">(BK240/12*5*$D240*$G240*$H240*$K240*BL$9)+(BK240/12*4*$E240*$G240*$I240*$K240*BL$10)+(BK240/12*3*$F240*$G240*$I240*$K240*BL$10)</f>
        <v>1009579.5009300001</v>
      </c>
      <c r="BM240" s="39">
        <v>7</v>
      </c>
      <c r="BN240" s="39">
        <f t="shared" ref="BN240:BN241" si="2124">(BM240/12*5*$D240*$G240*$H240*$K240*BN$9)+(BM240/12*4*$E240*$G240*$I240*$K240*BN$10)+(BM240/12*3*$F240*$G240*$I240*$K240*BN$11)</f>
        <v>146989.31702000002</v>
      </c>
      <c r="BO240" s="49">
        <v>130</v>
      </c>
      <c r="BP240" s="39">
        <f t="shared" ref="BP240:BP241" si="2125">(BO240/12*5*$D240*$G240*$H240*$L240*BP$9)+(BO240/12*4*$E240*$G240*$I240*$L240*BP$10)+(BO240/12*3*$F240*$G240*$I240*$L240*BP$10)</f>
        <v>2914123.6488000001</v>
      </c>
      <c r="BQ240" s="39">
        <v>2</v>
      </c>
      <c r="BR240" s="39">
        <f t="shared" ref="BR240:BR241" si="2126">(BQ240/12*5*$D240*$G240*$H240*$L240*BR$9)+(BQ240/12*4*$E240*$G240*$I240*$L240*BR$10)+(BQ240/12*3*$F240*$G240*$I240*$L240*BR$10)</f>
        <v>55671.339359999991</v>
      </c>
      <c r="BS240" s="39"/>
      <c r="BT240" s="39">
        <f t="shared" ref="BT240:BT241" si="2127">(BS240/12*5*$D240*$G240*$H240*$K240*BT$9)+(BS240/12*4*$E240*$G240*$I240*$K240*BT$10)+(BS240/12*3*$F240*$G240*$I240*$K240*BT$10)</f>
        <v>0</v>
      </c>
      <c r="BU240" s="39"/>
      <c r="BV240" s="39">
        <f t="shared" ref="BV240:BV241" si="2128">(BU240/12*5*$D240*$G240*$H240*$K240*BV$9)+(BU240/12*4*$E240*$G240*$I240*$K240*BV$10)+(BU240/12*3*$F240*$G240*$I240*$K240*BV$10)</f>
        <v>0</v>
      </c>
      <c r="BW240" s="39"/>
      <c r="BX240" s="39">
        <f t="shared" ref="BX240:BX241" si="2129">(BW240/12*5*$D240*$G240*$H240*$L240*BX$9)+(BW240/12*4*$E240*$G240*$I240*$L240*BX$10)+(BW240/12*3*$F240*$G240*$I240*$L240*BX$10)</f>
        <v>0</v>
      </c>
      <c r="BY240" s="39"/>
      <c r="BZ240" s="39">
        <f t="shared" ref="BZ240:BZ241" si="2130">(BY240/12*5*$D240*$G240*$H240*$L240*BZ$9)+(BY240/12*4*$E240*$G240*$I240*$L240*BZ$10)+(BY240/12*3*$F240*$G240*$I240*$L240*BZ$10)</f>
        <v>0</v>
      </c>
      <c r="CA240" s="39">
        <v>0</v>
      </c>
      <c r="CB240" s="39">
        <f t="shared" ref="CB240:CB241" si="2131">(CA240/12*5*$D240*$G240*$H240*$K240*CB$9)+(CA240/12*4*$E240*$G240*$I240*$K240*CB$10)+(CA240/12*3*$F240*$G240*$I240*$K240*CB$10)</f>
        <v>0</v>
      </c>
      <c r="CC240" s="39">
        <v>2</v>
      </c>
      <c r="CD240" s="39">
        <f t="shared" ref="CD240:CD241" si="2132">(CC240/12*5*$D240*$G240*$H240*$L240*CD$9)+(CC240/12*4*$E240*$G240*$I240*$L240*CD$10)+(CC240/12*3*$F240*$G240*$I240*$L240*CD$10)</f>
        <v>44832.671519999996</v>
      </c>
      <c r="CE240" s="39">
        <v>0</v>
      </c>
      <c r="CF240" s="39">
        <f t="shared" ref="CF240:CF241" si="2133">(CE240/12*5*$D240*$G240*$H240*$K240*CF$9)+(CE240/12*4*$E240*$G240*$I240*$K240*CF$10)+(CE240/12*3*$F240*$G240*$I240*$K240*CF$10)</f>
        <v>0</v>
      </c>
      <c r="CG240" s="39"/>
      <c r="CH240" s="39">
        <f t="shared" ref="CH240:CH241" si="2134">(CG240/12*5*$D240*$G240*$H240*$K240*CH$9)+(CG240/12*4*$E240*$G240*$I240*$K240*CH$10)+(CG240/12*3*$F240*$G240*$I240*$K240*CH$10)</f>
        <v>0</v>
      </c>
      <c r="CI240" s="39">
        <v>1</v>
      </c>
      <c r="CJ240" s="39">
        <f t="shared" ref="CJ240:CJ241" si="2135">(CI240/12*5*$D240*$G240*$H240*$K240*CJ$9)+(CI240/12*4*$E240*$G240*$I240*$K240*CJ$10)+(CI240/12*3*$F240*$G240*$I240*$K240*CJ$10)</f>
        <v>15477.946119999999</v>
      </c>
      <c r="CK240" s="39">
        <v>10</v>
      </c>
      <c r="CL240" s="39">
        <f t="shared" ref="CL240:CL241" si="2136">(CK240/12*5*$D240*$G240*$H240*$K240*CL$9)+(CK240/12*4*$E240*$G240*$I240*$K240*CL$10)+(CK240/12*3*$F240*$G240*$I240*$K240*CL$10)</f>
        <v>204251.41100000002</v>
      </c>
      <c r="CM240" s="39">
        <v>75</v>
      </c>
      <c r="CN240" s="39">
        <f t="shared" ref="CN240:CN241" si="2137">(CM240/12*5*$D240*$G240*$H240*$L240*CN$9)+(CM240/12*4*$E240*$G240*$I240*$L240*CN$10)+(CM240/12*3*$F240*$G240*$I240*$L240*CN$10)</f>
        <v>1873469.4205499997</v>
      </c>
      <c r="CO240" s="39">
        <v>29</v>
      </c>
      <c r="CP240" s="39">
        <f t="shared" ref="CP240:CP241" si="2138">(CO240/12*5*$D240*$G240*$H240*$L240*CP$9)+(CO240/12*4*$E240*$G240*$I240*$L240*CP$10)+(CO240/12*3*$F240*$G240*$I240*$L240*CP$10)</f>
        <v>832790.76589799975</v>
      </c>
      <c r="CQ240" s="44">
        <v>2</v>
      </c>
      <c r="CR240" s="39">
        <f t="shared" ref="CR240:CR241" si="2139">(CQ240/12*5*$D240*$G240*$H240*$K240*CR$9)+(CQ240/12*4*$E240*$G240*$I240*$K240*CR$10)+(CQ240/12*3*$F240*$G240*$I240*$K240*CR$10)</f>
        <v>46392.782799999986</v>
      </c>
      <c r="CS240" s="39">
        <v>12</v>
      </c>
      <c r="CT240" s="39">
        <f t="shared" ref="CT240:CT241" si="2140">(CS240/12*5*$D240*$G240*$H240*$L240*CT$9)+(CS240/12*4*$E240*$G240*$I240*$L240*CT$10)+(CS240/12*3*$F240*$G240*$I240*$L240*CT$10)</f>
        <v>336809.20291199995</v>
      </c>
      <c r="CU240" s="39">
        <v>4</v>
      </c>
      <c r="CV240" s="39">
        <f t="shared" ref="CV240:CV241" si="2141">(CU240/12*5*$D240*$G240*$H240*$L240*CV$9)+(CU240/12*4*$E240*$G240*$I240*$L240*CV$10)+(CU240/12*3*$F240*$G240*$I240*$L240*CV$10)</f>
        <v>97589.598287999994</v>
      </c>
      <c r="CW240" s="39">
        <v>40</v>
      </c>
      <c r="CX240" s="39">
        <f t="shared" ref="CX240:CX241" si="2142">(CW240/12*5*$D240*$G240*$H240*$L240*CX$9)+(CW240/12*4*$E240*$G240*$I240*$L240*CX$10)+(CW240/12*3*$F240*$G240*$I240*$L240*CX$10)</f>
        <v>1124779.0226399999</v>
      </c>
      <c r="CY240" s="39">
        <v>3</v>
      </c>
      <c r="CZ240" s="39">
        <f t="shared" ref="CZ240:CZ241" si="2143">(CY240/12*5*$D240*$G240*$H240*$L240*CZ$9)+(CY240/12*4*$E240*$G240*$I240*$L240*CZ$10)+(CY240/12*3*$F240*$G240*$I240*$L240*CZ$10)</f>
        <v>84202.300727999987</v>
      </c>
      <c r="DA240" s="39">
        <v>5</v>
      </c>
      <c r="DB240" s="39">
        <f t="shared" ref="DB240:DB241" si="2144">(DA240/12*5*$D240*$G240*$H240*$L240*DB$9)+(DA240/12*4*$E240*$G240*$I240*$L240*DB$10)+(DA240/12*3*$F240*$G240*$I240*$L240*DB$10)</f>
        <v>140597.37782999998</v>
      </c>
      <c r="DC240" s="39">
        <v>112</v>
      </c>
      <c r="DD240" s="39">
        <f t="shared" ref="DD240:DD241" si="2145">(DC240/12*5*$D240*$G240*$H240*$K240*DD$9)+(DC240/12*4*$E240*$G240*$I240*$K240*DD$10)+(DC240/12*3*$F240*$G240*$I240*$K240*DD$10)</f>
        <v>2597995.8367999997</v>
      </c>
      <c r="DE240" s="39">
        <v>11</v>
      </c>
      <c r="DF240" s="39">
        <f t="shared" ref="DF240:DF241" si="2146">(DE240/12*5*$D240*$G240*$H240*$K240*DF$9)+(DE240/12*4*$E240*$G240*$I240*$K240*DF$10)+(DE240/12*3*$F240*$G240*$I240*$K240*DF$10)</f>
        <v>262761.40891</v>
      </c>
      <c r="DG240" s="39"/>
      <c r="DH240" s="39">
        <f t="shared" ref="DH240:DH241" si="2147">(DG240/12*5*$D240*$G240*$H240*$L240*DH$9)+(DG240/12*4*$E240*$G240*$I240*$L240*DH$10)+(DG240/12*3*$F240*$G240*$I240*$L240*DH$10)</f>
        <v>0</v>
      </c>
      <c r="DI240" s="39">
        <v>7</v>
      </c>
      <c r="DJ240" s="39">
        <f t="shared" ref="DJ240:DJ241" si="2148">(DI240/12*5*$D240*$G240*$H240*$L240*DJ$9)+(DI240/12*4*$E240*$G240*$I240*$L240*DJ$10)+(DI240/12*3*$F240*$G240*$I240*$L240*DJ$10)</f>
        <v>211291.54956000001</v>
      </c>
      <c r="DK240" s="39"/>
      <c r="DL240" s="39">
        <f t="shared" ref="DL240:DL241" si="2149">(DK240/12*5*$D240*$G240*$H240*$M240*DL$9)+(DK240/12*4*$E240*$G240*$I240*$M240*DL$10)+(DK240/12*3*$F240*$G240*$I240*$M240*DL$10)</f>
        <v>0</v>
      </c>
      <c r="DM240" s="39">
        <v>3</v>
      </c>
      <c r="DN240" s="39">
        <f t="shared" ref="DN240:DN251" si="2150">(DM240/12*5*$D240*$G240*$H240*$N240*DN$9)+(DM240/12*4*$E240*$G240*$I240*$N240*DN$10)+(DM240/12*3*$F240*$G240*$I240*$N240*DN$10)</f>
        <v>133955.5658025</v>
      </c>
      <c r="DO240" s="39"/>
      <c r="DP240" s="39">
        <f t="shared" si="1815"/>
        <v>0</v>
      </c>
      <c r="DQ240" s="39">
        <f t="shared" si="2041"/>
        <v>1069</v>
      </c>
      <c r="DR240" s="39">
        <f t="shared" si="2042"/>
        <v>24899842.178542491</v>
      </c>
    </row>
    <row r="241" spans="1:122" ht="15.75" customHeight="1" x14ac:dyDescent="0.25">
      <c r="A241" s="46"/>
      <c r="B241" s="47">
        <v>203</v>
      </c>
      <c r="C241" s="33" t="s">
        <v>372</v>
      </c>
      <c r="D241" s="34">
        <f t="shared" si="1818"/>
        <v>19063</v>
      </c>
      <c r="E241" s="35">
        <v>18530</v>
      </c>
      <c r="F241" s="35">
        <v>18715</v>
      </c>
      <c r="G241" s="48">
        <v>1.54</v>
      </c>
      <c r="H241" s="37">
        <v>1</v>
      </c>
      <c r="I241" s="37">
        <v>1</v>
      </c>
      <c r="J241" s="38"/>
      <c r="K241" s="34">
        <v>1.4</v>
      </c>
      <c r="L241" s="34">
        <v>1.68</v>
      </c>
      <c r="M241" s="34">
        <v>2.23</v>
      </c>
      <c r="N241" s="34">
        <v>2.57</v>
      </c>
      <c r="O241" s="39">
        <v>8</v>
      </c>
      <c r="P241" s="39">
        <f t="shared" si="2099"/>
        <v>344327.07026666665</v>
      </c>
      <c r="Q241" s="39">
        <v>48</v>
      </c>
      <c r="R241" s="39">
        <f t="shared" si="2100"/>
        <v>2065962.4216000002</v>
      </c>
      <c r="S241" s="39"/>
      <c r="T241" s="39">
        <f t="shared" si="2101"/>
        <v>0</v>
      </c>
      <c r="U241" s="39"/>
      <c r="V241" s="39">
        <f t="shared" si="2102"/>
        <v>0</v>
      </c>
      <c r="W241" s="39"/>
      <c r="X241" s="39">
        <f t="shared" si="2103"/>
        <v>0</v>
      </c>
      <c r="Y241" s="39">
        <v>0</v>
      </c>
      <c r="Z241" s="39">
        <f t="shared" si="2104"/>
        <v>0</v>
      </c>
      <c r="AA241" s="39">
        <v>25</v>
      </c>
      <c r="AB241" s="39">
        <f t="shared" si="2105"/>
        <v>1251554.1820833331</v>
      </c>
      <c r="AC241" s="39"/>
      <c r="AD241" s="39">
        <f t="shared" si="2106"/>
        <v>0</v>
      </c>
      <c r="AE241" s="39">
        <v>0</v>
      </c>
      <c r="AF241" s="39">
        <f t="shared" si="2107"/>
        <v>0</v>
      </c>
      <c r="AG241" s="39">
        <v>0</v>
      </c>
      <c r="AH241" s="39">
        <f t="shared" si="2108"/>
        <v>0</v>
      </c>
      <c r="AI241" s="39"/>
      <c r="AJ241" s="39">
        <f t="shared" si="2109"/>
        <v>0</v>
      </c>
      <c r="AK241" s="45"/>
      <c r="AL241" s="39">
        <f t="shared" si="2110"/>
        <v>0</v>
      </c>
      <c r="AM241" s="42">
        <v>0</v>
      </c>
      <c r="AN241" s="39">
        <f t="shared" si="2111"/>
        <v>0</v>
      </c>
      <c r="AO241" s="43">
        <v>3</v>
      </c>
      <c r="AP241" s="39">
        <f t="shared" si="2112"/>
        <v>149250.69112800001</v>
      </c>
      <c r="AQ241" s="39"/>
      <c r="AR241" s="39">
        <f t="shared" si="2113"/>
        <v>0</v>
      </c>
      <c r="AS241" s="39">
        <v>2</v>
      </c>
      <c r="AT241" s="39">
        <f t="shared" si="2114"/>
        <v>99500.460751999984</v>
      </c>
      <c r="AU241" s="39"/>
      <c r="AV241" s="39">
        <f t="shared" si="2115"/>
        <v>0</v>
      </c>
      <c r="AW241" s="39"/>
      <c r="AX241" s="39">
        <f t="shared" si="2116"/>
        <v>0</v>
      </c>
      <c r="AY241" s="39"/>
      <c r="AZ241" s="39">
        <f t="shared" si="2117"/>
        <v>0</v>
      </c>
      <c r="BA241" s="39"/>
      <c r="BB241" s="39">
        <f t="shared" si="2118"/>
        <v>0</v>
      </c>
      <c r="BC241" s="39"/>
      <c r="BD241" s="39">
        <f t="shared" si="2119"/>
        <v>0</v>
      </c>
      <c r="BE241" s="39"/>
      <c r="BF241" s="39">
        <f t="shared" si="2120"/>
        <v>0</v>
      </c>
      <c r="BG241" s="39"/>
      <c r="BH241" s="39">
        <f t="shared" si="2121"/>
        <v>0</v>
      </c>
      <c r="BI241" s="39"/>
      <c r="BJ241" s="39">
        <f t="shared" si="2122"/>
        <v>0</v>
      </c>
      <c r="BK241" s="39">
        <v>0</v>
      </c>
      <c r="BL241" s="39">
        <f t="shared" si="2123"/>
        <v>0</v>
      </c>
      <c r="BM241" s="39"/>
      <c r="BN241" s="39">
        <f t="shared" si="2124"/>
        <v>0</v>
      </c>
      <c r="BO241" s="49"/>
      <c r="BP241" s="39">
        <f t="shared" si="2125"/>
        <v>0</v>
      </c>
      <c r="BQ241" s="39">
        <v>0</v>
      </c>
      <c r="BR241" s="39">
        <f t="shared" si="2126"/>
        <v>0</v>
      </c>
      <c r="BS241" s="39"/>
      <c r="BT241" s="39">
        <f t="shared" si="2127"/>
        <v>0</v>
      </c>
      <c r="BU241" s="39"/>
      <c r="BV241" s="39">
        <f t="shared" si="2128"/>
        <v>0</v>
      </c>
      <c r="BW241" s="39"/>
      <c r="BX241" s="39">
        <f t="shared" si="2129"/>
        <v>0</v>
      </c>
      <c r="BY241" s="39"/>
      <c r="BZ241" s="39">
        <f t="shared" si="2130"/>
        <v>0</v>
      </c>
      <c r="CA241" s="39"/>
      <c r="CB241" s="39">
        <f t="shared" si="2131"/>
        <v>0</v>
      </c>
      <c r="CC241" s="39"/>
      <c r="CD241" s="39">
        <f t="shared" si="2132"/>
        <v>0</v>
      </c>
      <c r="CE241" s="39"/>
      <c r="CF241" s="39">
        <f t="shared" si="2133"/>
        <v>0</v>
      </c>
      <c r="CG241" s="39"/>
      <c r="CH241" s="39">
        <f t="shared" si="2134"/>
        <v>0</v>
      </c>
      <c r="CI241" s="39"/>
      <c r="CJ241" s="39">
        <f t="shared" si="2135"/>
        <v>0</v>
      </c>
      <c r="CK241" s="39"/>
      <c r="CL241" s="39">
        <f t="shared" si="2136"/>
        <v>0</v>
      </c>
      <c r="CM241" s="39"/>
      <c r="CN241" s="39">
        <f t="shared" si="2137"/>
        <v>0</v>
      </c>
      <c r="CO241" s="39"/>
      <c r="CP241" s="39">
        <f t="shared" si="2138"/>
        <v>0</v>
      </c>
      <c r="CQ241" s="44"/>
      <c r="CR241" s="39">
        <f t="shared" si="2139"/>
        <v>0</v>
      </c>
      <c r="CS241" s="39"/>
      <c r="CT241" s="39">
        <f t="shared" si="2140"/>
        <v>0</v>
      </c>
      <c r="CU241" s="39"/>
      <c r="CV241" s="39">
        <f t="shared" si="2141"/>
        <v>0</v>
      </c>
      <c r="CW241" s="39"/>
      <c r="CX241" s="39">
        <f t="shared" si="2142"/>
        <v>0</v>
      </c>
      <c r="CY241" s="39"/>
      <c r="CZ241" s="39">
        <f t="shared" si="2143"/>
        <v>0</v>
      </c>
      <c r="DA241" s="39"/>
      <c r="DB241" s="39">
        <f t="shared" si="2144"/>
        <v>0</v>
      </c>
      <c r="DC241" s="39"/>
      <c r="DD241" s="39">
        <f t="shared" si="2145"/>
        <v>0</v>
      </c>
      <c r="DE241" s="39"/>
      <c r="DF241" s="39">
        <f t="shared" si="2146"/>
        <v>0</v>
      </c>
      <c r="DG241" s="39"/>
      <c r="DH241" s="39">
        <f t="shared" si="2147"/>
        <v>0</v>
      </c>
      <c r="DI241" s="39"/>
      <c r="DJ241" s="39">
        <f t="shared" si="2148"/>
        <v>0</v>
      </c>
      <c r="DK241" s="39"/>
      <c r="DL241" s="39">
        <f t="shared" si="2149"/>
        <v>0</v>
      </c>
      <c r="DM241" s="39"/>
      <c r="DN241" s="39">
        <f t="shared" si="2150"/>
        <v>0</v>
      </c>
      <c r="DO241" s="39"/>
      <c r="DP241" s="39">
        <f t="shared" si="1815"/>
        <v>0</v>
      </c>
      <c r="DQ241" s="39">
        <f t="shared" si="2041"/>
        <v>86</v>
      </c>
      <c r="DR241" s="39">
        <f t="shared" si="2042"/>
        <v>3910594.82583</v>
      </c>
    </row>
    <row r="242" spans="1:122" ht="30" customHeight="1" x14ac:dyDescent="0.25">
      <c r="A242" s="46"/>
      <c r="B242" s="47">
        <v>204</v>
      </c>
      <c r="C242" s="33" t="s">
        <v>373</v>
      </c>
      <c r="D242" s="34">
        <f t="shared" si="1818"/>
        <v>19063</v>
      </c>
      <c r="E242" s="35">
        <v>18530</v>
      </c>
      <c r="F242" s="35">
        <v>18715</v>
      </c>
      <c r="G242" s="48">
        <v>0.75</v>
      </c>
      <c r="H242" s="37">
        <v>1</v>
      </c>
      <c r="I242" s="37">
        <v>1</v>
      </c>
      <c r="J242" s="38"/>
      <c r="K242" s="34">
        <v>1.4</v>
      </c>
      <c r="L242" s="34">
        <v>1.68</v>
      </c>
      <c r="M242" s="34">
        <v>2.23</v>
      </c>
      <c r="N242" s="34">
        <v>2.57</v>
      </c>
      <c r="O242" s="39">
        <v>10</v>
      </c>
      <c r="P242" s="39">
        <f t="shared" ref="P242" si="2151">(O242/12*5*$D242*$G242*$H242*$K242)+(O242/12*4*$E242*$G242*$I242*$K242)+(O242/12*3*$F242*$G242*$I242*$K242)</f>
        <v>197382.5</v>
      </c>
      <c r="Q242" s="39">
        <v>0</v>
      </c>
      <c r="R242" s="39">
        <f>(Q242/12*5*$D242*$G242*$H242*$K242)+(Q242/12*4*$E242*$G242*$I242*$K242)+(Q242/12*3*$F242*$G242*$I242*$K242)</f>
        <v>0</v>
      </c>
      <c r="S242" s="39">
        <v>0</v>
      </c>
      <c r="T242" s="39">
        <f>(S242/12*5*$D242*$G242*$H242*$K242)+(S242/12*4*$E242*$G242*$I242*$K242)+(S242/12*3*$F242*$G242*$I242*$K242)</f>
        <v>0</v>
      </c>
      <c r="U242" s="39"/>
      <c r="V242" s="39">
        <f>(U242/12*5*$D242*$G242*$H242*$K242)+(U242/12*4*$E242*$G242*$I242*$K242)+(U242/12*3*$F242*$G242*$I242*$K242)</f>
        <v>0</v>
      </c>
      <c r="W242" s="39">
        <v>0</v>
      </c>
      <c r="X242" s="39">
        <f>(W242/12*5*$D242*$G242*$H242*$K242)+(W242/12*4*$E242*$G242*$I242*$K242)+(W242/12*3*$F242*$G242*$I242*$K242)</f>
        <v>0</v>
      </c>
      <c r="Y242" s="39">
        <v>5</v>
      </c>
      <c r="Z242" s="39">
        <f>(Y242/12*5*$D242*$G242*$H242*$K242)+(Y242/12*4*$E242*$G242*$I242*$K242)+(Y242/12*3*$F242*$G242*$I242*$K242)</f>
        <v>98691.25</v>
      </c>
      <c r="AA242" s="39">
        <v>0</v>
      </c>
      <c r="AB242" s="39">
        <f>(AA242/12*5*$D242*$G242*$H242*$K242)+(AA242/12*4*$E242*$G242*$I242*$K242)+(AA242/12*3*$F242*$G242*$I242*$K242)</f>
        <v>0</v>
      </c>
      <c r="AC242" s="39">
        <v>0</v>
      </c>
      <c r="AD242" s="39">
        <f>(AC242/12*5*$D242*$G242*$H242*$K242)+(AC242/12*4*$E242*$G242*$I242*$K242)+(AC242/12*3*$F242*$G242*$I242*$K242)</f>
        <v>0</v>
      </c>
      <c r="AE242" s="39">
        <v>0</v>
      </c>
      <c r="AF242" s="39">
        <f>(AE242/12*5*$D242*$G242*$H242*$K242)+(AE242/12*4*$E242*$G242*$I242*$K242)+(AE242/12*3*$F242*$G242*$I242*$K242)</f>
        <v>0</v>
      </c>
      <c r="AG242" s="39">
        <v>100</v>
      </c>
      <c r="AH242" s="39">
        <f>(AG242/12*5*$D242*$G242*$H242*$K242)+(AG242/12*4*$E242*$G242*$I242*$K242)+(AG242/12*3*$F242*$G242*$I242*$K242)</f>
        <v>1973825</v>
      </c>
      <c r="AI242" s="39">
        <v>2</v>
      </c>
      <c r="AJ242" s="39">
        <f>(AI242/12*5*$D242*$G242*$H242*$K242)+(AI242/12*4*$E242*$G242*$I242*$K242)+(AI242/12*3*$F242*$G242*$I242*$K242)</f>
        <v>39476.5</v>
      </c>
      <c r="AK242" s="39">
        <v>30</v>
      </c>
      <c r="AL242" s="39">
        <f>(AK242/12*5*$D242*$G242*$H242*$K242)+(AK242/12*4*$E242*$G242*$I242*$K242)+(AK242/12*3*$F242*$G242*$I242*$K242)</f>
        <v>592147.5</v>
      </c>
      <c r="AM242" s="42">
        <v>0</v>
      </c>
      <c r="AN242" s="39">
        <f>(AM242/12*5*$D242*$G242*$H242*$K242)+(AM242/12*4*$E242*$G242*$I242*$K242)+(AM242/12*3*$F242*$G242*$I242*$K242)</f>
        <v>0</v>
      </c>
      <c r="AO242" s="43">
        <v>895</v>
      </c>
      <c r="AP242" s="39">
        <f>(AO242/12*5*$D242*$G242*$H242*$L242)+(AO242/12*4*$E242*$G242*$I242*$L242)+(AO242/12*3*$F242*$G242*$I242*$L242)</f>
        <v>21198880.5</v>
      </c>
      <c r="AQ242" s="39">
        <v>56</v>
      </c>
      <c r="AR242" s="39">
        <f>(AQ242/12*5*$D242*$G242*$H242*$L242)+(AQ242/12*4*$E242*$G242*$I242*$L242)+(AQ242/12*3*$F242*$G242*$I242*$L242)</f>
        <v>1326410.3999999999</v>
      </c>
      <c r="AS242" s="39">
        <v>17</v>
      </c>
      <c r="AT242" s="39">
        <f>(AS242/12*5*$D242*$G242*$H242*$L242)+(AS242/12*4*$E242*$G242*$I242*$L242)+(AS242/12*3*$F242*$G242*$I242*$L242)</f>
        <v>402660.3</v>
      </c>
      <c r="AU242" s="39">
        <v>0</v>
      </c>
      <c r="AV242" s="39">
        <f>(AU242/12*5*$D242*$G242*$H242*$L242)+(AU242/12*4*$E242*$G242*$I242*$L242)+(AU242/12*3*$F242*$G242*$I242*$L242)</f>
        <v>0</v>
      </c>
      <c r="AW242" s="39"/>
      <c r="AX242" s="39">
        <f>(AW242/12*5*$D242*$G242*$H242*$K242)+(AW242/12*4*$E242*$G242*$I242*$K242)+(AW242/12*3*$F242*$G242*$I242*$K242)</f>
        <v>0</v>
      </c>
      <c r="AY242" s="39"/>
      <c r="AZ242" s="39">
        <f>(AY242/12*5*$D242*$G242*$H242*$K242)+(AY242/12*4*$E242*$G242*$I242*$K242)+(AY242/12*3*$F242*$G242*$I242*$K242)</f>
        <v>0</v>
      </c>
      <c r="BA242" s="39">
        <v>6</v>
      </c>
      <c r="BB242" s="39">
        <f>(BA242/12*5*$D242*$G242*$H242*$L242)+(BA242/12*4*$E242*$G242*$I242*$L242)+(BA242/12*3*$F242*$G242*$I242*$L242)</f>
        <v>142115.4</v>
      </c>
      <c r="BC242" s="39">
        <v>0</v>
      </c>
      <c r="BD242" s="39">
        <f>(BC242/12*5*$D242*$G242*$H242*$K242)+(BC242/12*4*$E242*$G242*$I242*$K242)+(BC242/12*3*$F242*$G242*$I242*$K242)</f>
        <v>0</v>
      </c>
      <c r="BE242" s="39">
        <v>0</v>
      </c>
      <c r="BF242" s="39">
        <f>(BE242/12*5*$D242*$G242*$H242*$K242)+(BE242/12*4*$E242*$G242*$I242*$K242)+(BE242/12*3*$F242*$G242*$I242*$K242)</f>
        <v>0</v>
      </c>
      <c r="BG242" s="39">
        <v>0</v>
      </c>
      <c r="BH242" s="39">
        <f>(BG242/12*5*$D242*$G242*$H242*$K242)+(BG242/12*4*$E242*$G242*$I242*$K242)+(BG242/12*3*$F242*$G242*$I242*$K242)</f>
        <v>0</v>
      </c>
      <c r="BI242" s="39">
        <v>0</v>
      </c>
      <c r="BJ242" s="39">
        <f>(BI242/12*5*$D242*$G242*$H242*$L242)+(BI242/12*4*$E242*$G242*$I242*$L242)+(BI242/12*3*$F242*$G242*$I242*$L242)</f>
        <v>0</v>
      </c>
      <c r="BK242" s="39">
        <v>260</v>
      </c>
      <c r="BL242" s="39">
        <f>(BK242/12*5*$D242*$G242*$H242*$K242)+(BK242/12*4*$E242*$G242*$I242*$K242)+(BK242/12*3*$F242*$G242*$I242*$K242)</f>
        <v>5131945</v>
      </c>
      <c r="BM242" s="39">
        <v>71</v>
      </c>
      <c r="BN242" s="39">
        <f>(BM242/12*5*$D242*$G242*$H242*$K242)+(BM242/12*4*$E242*$G242*$I242*$K242)+(BM242/12*3*$F242*$G242*$I242*$K242)</f>
        <v>1401415.75</v>
      </c>
      <c r="BO242" s="49">
        <v>23</v>
      </c>
      <c r="BP242" s="39">
        <f>(BO242/12*5*$D242*$G242*$H242*$L242)+(BO242/12*4*$E242*$G242*$I242*$L242)+(BO242/12*3*$F242*$G242*$I242*$L242)</f>
        <v>544775.69999999995</v>
      </c>
      <c r="BQ242" s="39">
        <v>527</v>
      </c>
      <c r="BR242" s="39">
        <f>(BQ242/12*5*$D242*$G242*$H242*$L242)+(BQ242/12*4*$E242*$G242*$I242*$L242)+(BQ242/12*3*$F242*$G242*$I242*$L242)</f>
        <v>12482469.299999999</v>
      </c>
      <c r="BS242" s="39">
        <v>600</v>
      </c>
      <c r="BT242" s="39">
        <f>(BS242/12*5*$D242*$G242*$H242*$K242)+(BS242/12*4*$E242*$G242*$I242*$K242)+(BS242/12*3*$F242*$G242*$I242*$K242)</f>
        <v>11842950</v>
      </c>
      <c r="BU242" s="39">
        <v>3</v>
      </c>
      <c r="BV242" s="39">
        <f>(BU242/12*5*$D242*$G242*$H242*$K242)+(BU242/12*4*$E242*$G242*$I242*$K242)+(BU242/12*3*$F242*$G242*$I242*$K242)</f>
        <v>59214.75</v>
      </c>
      <c r="BW242" s="39">
        <v>3</v>
      </c>
      <c r="BX242" s="39">
        <f>(BW242/12*5*$D242*$G242*$H242*$L242)+(BW242/12*4*$E242*$G242*$I242*$L242)+(BW242/12*3*$F242*$G242*$I242*$L242)</f>
        <v>71057.7</v>
      </c>
      <c r="BY242" s="39"/>
      <c r="BZ242" s="39">
        <f>(BY242/12*5*$D242*$G242*$H242*$L242)+(BY242/12*4*$E242*$G242*$I242*$L242)+(BY242/12*3*$F242*$G242*$I242*$L242)</f>
        <v>0</v>
      </c>
      <c r="CA242" s="39">
        <v>548</v>
      </c>
      <c r="CB242" s="39">
        <f>(CA242/12*5*$D242*$G242*$H242*$K242)+(CA242/12*4*$E242*$G242*$I242*$K242)+(CA242/12*3*$F242*$G242*$I242*$K242)</f>
        <v>10816561</v>
      </c>
      <c r="CC242" s="39">
        <v>5</v>
      </c>
      <c r="CD242" s="39">
        <f>(CC242/12*5*$D242*$G242*$H242*$L242)+(CC242/12*4*$E242*$G242*$I242*$L242)+(CC242/12*3*$F242*$G242*$I242*$L242)</f>
        <v>118429.5</v>
      </c>
      <c r="CE242" s="39">
        <v>0</v>
      </c>
      <c r="CF242" s="39">
        <f>(CE242/12*5*$D242*$G242*$H242*$K242)+(CE242/12*4*$E242*$G242*$I242*$K242)+(CE242/12*3*$F242*$G242*$I242*$K242)</f>
        <v>0</v>
      </c>
      <c r="CG242" s="39">
        <v>3</v>
      </c>
      <c r="CH242" s="39">
        <f>(CG242/12*5*$D242*$G242*$H242*$K242)+(CG242/12*4*$E242*$G242*$I242*$K242)+(CG242/12*3*$F242*$G242*$I242*$K242)</f>
        <v>59214.75</v>
      </c>
      <c r="CI242" s="39">
        <v>59</v>
      </c>
      <c r="CJ242" s="39">
        <f>(CI242/12*5*$D242*$G242*$H242*$K242)+(CI242/12*4*$E242*$G242*$I242*$K242)+(CI242/12*3*$F242*$G242*$I242*$K242)</f>
        <v>1164556.75</v>
      </c>
      <c r="CK242" s="39">
        <v>250</v>
      </c>
      <c r="CL242" s="39">
        <f>(CK242/12*5*$D242*$G242*$H242*$K242)+(CK242/12*4*$E242*$G242*$I242*$K242)+(CK242/12*3*$F242*$G242*$I242*$K242)</f>
        <v>4934562.5</v>
      </c>
      <c r="CM242" s="39">
        <v>244</v>
      </c>
      <c r="CN242" s="39">
        <f>(CM242/12*5*$D242*$G242*$H242*$L242)+(CM242/12*4*$E242*$G242*$I242*$L242)+(CM242/12*3*$F242*$G242*$I242*$L242)</f>
        <v>5779359.5999999996</v>
      </c>
      <c r="CO242" s="39">
        <v>143</v>
      </c>
      <c r="CP242" s="39">
        <f>(CO242/12*5*$D242*$G242*$H242*$L242)+(CO242/12*4*$E242*$G242*$I242*$L242)+(CO242/12*3*$F242*$G242*$I242*$L242)</f>
        <v>3387083.6999999997</v>
      </c>
      <c r="CQ242" s="44">
        <v>227</v>
      </c>
      <c r="CR242" s="39">
        <f>(CQ242/12*5*$D242*$G242*$H242*$K242)+(CQ242/12*4*$E242*$G242*$I242*$K242)+(CQ242/12*3*$F242*$G242*$I242*$K242)</f>
        <v>4480582.75</v>
      </c>
      <c r="CS242" s="39">
        <v>150</v>
      </c>
      <c r="CT242" s="39">
        <f>(CS242/12*5*$D242*$G242*$H242*$L242)+(CS242/12*4*$E242*$G242*$I242*$L242)+(CS242/12*3*$F242*$G242*$I242*$L242)</f>
        <v>3552885</v>
      </c>
      <c r="CU242" s="39">
        <v>450</v>
      </c>
      <c r="CV242" s="39">
        <f>(CU242/12*5*$D242*$G242*$H242*$L242)+(CU242/12*4*$E242*$G242*$I242*$L242)+(CU242/12*3*$F242*$G242*$I242*$L242)</f>
        <v>10658655</v>
      </c>
      <c r="CW242" s="39">
        <v>200</v>
      </c>
      <c r="CX242" s="39">
        <f>(CW242/12*5*$D242*$G242*$H242*$L242)+(CW242/12*4*$E242*$G242*$I242*$L242)+(CW242/12*3*$F242*$G242*$I242*$L242)</f>
        <v>4737180</v>
      </c>
      <c r="CY242" s="39">
        <v>320</v>
      </c>
      <c r="CZ242" s="39">
        <f>(CY242/12*5*$D242*$G242*$H242*$L242)+(CY242/12*4*$E242*$G242*$I242*$L242)+(CY242/12*3*$F242*$G242*$I242*$L242)</f>
        <v>7579488</v>
      </c>
      <c r="DA242" s="39">
        <v>150</v>
      </c>
      <c r="DB242" s="39">
        <f>(DA242/12*5*$D242*$G242*$H242*$L242)+(DA242/12*4*$E242*$G242*$I242*$L242)+(DA242/12*3*$F242*$G242*$I242*$L242)</f>
        <v>3552885</v>
      </c>
      <c r="DC242" s="39">
        <v>395</v>
      </c>
      <c r="DD242" s="39">
        <f>(DC242/12*5*$D242*$G242*$H242*$K242)+(DC242/12*4*$E242*$G242*$I242*$K242)+(DC242/12*3*$F242*$G242*$I242*$K242)</f>
        <v>7796608.75</v>
      </c>
      <c r="DE242" s="39">
        <v>147</v>
      </c>
      <c r="DF242" s="39">
        <f>(DE242/12*5*$D242*$G242*$H242*$K242)+(DE242/12*4*$E242*$G242*$I242*$K242)+(DE242/12*3*$F242*$G242*$I242*$K242)</f>
        <v>2901522.75</v>
      </c>
      <c r="DG242" s="39">
        <v>4</v>
      </c>
      <c r="DH242" s="39">
        <f>(DG242/12*5*$D242*$G242*$H242*$L242)+(DG242/12*4*$E242*$G242*$I242*$L242)+(DG242/12*3*$F242*$G242*$I242*$L242)</f>
        <v>94743.599999999991</v>
      </c>
      <c r="DI242" s="39">
        <v>150</v>
      </c>
      <c r="DJ242" s="39">
        <f>(DI242/12*5*$D242*$G242*$H242*$L242)+(DI242/12*4*$E242*$G242*$I242*$L242)+(DI242/12*3*$F242*$G242*$I242*$L242)</f>
        <v>3552885</v>
      </c>
      <c r="DK242" s="39">
        <v>65</v>
      </c>
      <c r="DL242" s="39">
        <f>(DK242/12*5*$D242*$G242*$H242*$M242)+(DK242/12*4*$E242*$G242*$I242*$M242)+(DK242/12*3*$F242*$G242*$I242*$M242)</f>
        <v>2043613.8125</v>
      </c>
      <c r="DM242" s="39">
        <v>65</v>
      </c>
      <c r="DN242" s="39">
        <f>(DM242/12*5*$D242*$G242*$H242*$N242)+(DM242/12*4*$E242*$G242*$I242*$N242)+(DM242/12*3*$F242*$G242*$I242*$N242)</f>
        <v>2355196.1875</v>
      </c>
      <c r="DO242" s="39"/>
      <c r="DP242" s="39">
        <f>(DO242*$D242*$G242*$H242*$L242)</f>
        <v>0</v>
      </c>
      <c r="DQ242" s="39">
        <f t="shared" si="2041"/>
        <v>6183</v>
      </c>
      <c r="DR242" s="39">
        <f t="shared" si="2042"/>
        <v>137071431.19999999</v>
      </c>
    </row>
    <row r="243" spans="1:122" ht="15.75" customHeight="1" x14ac:dyDescent="0.25">
      <c r="A243" s="46"/>
      <c r="B243" s="47">
        <v>205</v>
      </c>
      <c r="C243" s="33" t="s">
        <v>374</v>
      </c>
      <c r="D243" s="34">
        <f t="shared" si="1818"/>
        <v>19063</v>
      </c>
      <c r="E243" s="35">
        <v>18530</v>
      </c>
      <c r="F243" s="35">
        <v>18715</v>
      </c>
      <c r="G243" s="48">
        <v>0.89</v>
      </c>
      <c r="H243" s="37">
        <v>1</v>
      </c>
      <c r="I243" s="37">
        <v>1</v>
      </c>
      <c r="J243" s="38"/>
      <c r="K243" s="34">
        <v>1.4</v>
      </c>
      <c r="L243" s="34">
        <v>1.68</v>
      </c>
      <c r="M243" s="34">
        <v>2.23</v>
      </c>
      <c r="N243" s="34">
        <v>2.57</v>
      </c>
      <c r="O243" s="39">
        <v>181</v>
      </c>
      <c r="P243" s="39">
        <f t="shared" ref="P243:P246" si="2152">(O243/12*5*$D243*$G243*$H243*$K243*P$9)+(O243/12*4*$E243*$G243*$I243*$K243*P$10)+(O243/12*3*$F243*$G243*$I243*$K243*P$10)</f>
        <v>4502244.1354916673</v>
      </c>
      <c r="Q243" s="39">
        <v>0</v>
      </c>
      <c r="R243" s="39">
        <f t="shared" ref="R243:R246" si="2153">(Q243/12*5*$D243*$G243*$H243*$K243*R$9)+(Q243/12*4*$E243*$G243*$I243*$K243*R$10)+(Q243/12*3*$F243*$G243*$I243*$K243*R$10)</f>
        <v>0</v>
      </c>
      <c r="S243" s="39">
        <v>0</v>
      </c>
      <c r="T243" s="39">
        <f t="shared" ref="T243:T246" si="2154">(S243/12*5*$D243*$G243*$H243*$K243*T$9)+(S243/12*4*$E243*$G243*$I243*$K243*T$10)+(S243/12*3*$F243*$G243*$I243*$K243*T$10)</f>
        <v>0</v>
      </c>
      <c r="U243" s="39"/>
      <c r="V243" s="39">
        <f t="shared" ref="V243:V246" si="2155">(U243/12*5*$D243*$G243*$H243*$K243*V$9)+(U243/12*4*$E243*$G243*$I243*$K243*V$10)+(U243/12*3*$F243*$G243*$I243*$K243*V$10)</f>
        <v>0</v>
      </c>
      <c r="W243" s="39">
        <v>0</v>
      </c>
      <c r="X243" s="39">
        <f t="shared" ref="X243:X246" si="2156">(W243/12*5*$D243*$G243*$H243*$K243*X$9)+(W243/12*4*$E243*$G243*$I243*$K243*X$10)+(W243/12*3*$F243*$G243*$I243*$K243*X$10)</f>
        <v>0</v>
      </c>
      <c r="Y243" s="39">
        <v>20</v>
      </c>
      <c r="Z243" s="39">
        <f t="shared" ref="Z243:Z246" si="2157">(Y243/12*5*$D243*$G243*$H243*$K243*Z$9)+(Y243/12*4*$E243*$G243*$I243*$K243*Z$10)+(Y243/12*3*$F243*$G243*$I243*$K243*Z$10)</f>
        <v>497485.53983333334</v>
      </c>
      <c r="AA243" s="39">
        <v>0</v>
      </c>
      <c r="AB243" s="39">
        <f t="shared" ref="AB243:AB246" si="2158">(AA243/12*5*$D243*$G243*$H243*$K243*AB$9)+(AA243/12*4*$E243*$G243*$I243*$K243*AB$10)+(AA243/12*3*$F243*$G243*$I243*$K243*AB$10)</f>
        <v>0</v>
      </c>
      <c r="AC243" s="39">
        <v>0</v>
      </c>
      <c r="AD243" s="39">
        <f t="shared" ref="AD243:AD246" si="2159">(AC243/12*5*$D243*$G243*$H243*$K243*AD$9)+(AC243/12*4*$E243*$G243*$I243*$K243*AD$10)+(AC243/12*3*$F243*$G243*$I243*$K243*AD$10)</f>
        <v>0</v>
      </c>
      <c r="AE243" s="39">
        <v>0</v>
      </c>
      <c r="AF243" s="39">
        <f t="shared" ref="AF243:AF246" si="2160">(AE243/12*5*$D243*$G243*$H243*$K243*AF$9)+(AE243/12*4*$E243*$G243*$I243*$K243*AF$10)+(AE243/12*3*$F243*$G243*$I243*$K243*AF$10)</f>
        <v>0</v>
      </c>
      <c r="AG243" s="39">
        <v>12</v>
      </c>
      <c r="AH243" s="39">
        <f t="shared" ref="AH243:AH246" si="2161">(AG243/12*5*$D243*$G243*$H243*$K243*AH$9)+(AG243/12*4*$E243*$G243*$I243*$K243*AH$10)+(AG243/12*3*$F243*$G243*$I243*$K243*AH$10)</f>
        <v>298491.32390000002</v>
      </c>
      <c r="AI243" s="39">
        <v>0</v>
      </c>
      <c r="AJ243" s="39">
        <f t="shared" ref="AJ243:AJ246" si="2162">(AI243/12*5*$D243*$G243*$H243*$K243*AJ$9)+(AI243/12*4*$E243*$G243*$I243*$K243*AJ$10)+(AI243/12*3*$F243*$G243*$I243*$K243*AJ$10)</f>
        <v>0</v>
      </c>
      <c r="AK243" s="39"/>
      <c r="AL243" s="39">
        <f t="shared" ref="AL243:AL246" si="2163">(AK243/12*5*$D243*$G243*$H243*$K243*AL$9)+(AK243/12*4*$E243*$G243*$I243*$K243*AL$10)+(AK243/12*3*$F243*$G243*$I243*$K243*AL$10)</f>
        <v>0</v>
      </c>
      <c r="AM243" s="42">
        <v>0</v>
      </c>
      <c r="AN243" s="39">
        <f t="shared" ref="AN243:AN246" si="2164">(AM243/12*5*$D243*$G243*$H243*$K243*AN$9)+(AM243/12*4*$E243*$G243*$I243*$K243*AN$10)+(AM243/12*3*$F243*$G243*$I243*$K243*AN$10)</f>
        <v>0</v>
      </c>
      <c r="AO243" s="43">
        <v>112</v>
      </c>
      <c r="AP243" s="39">
        <f t="shared" ref="AP243:AP246" si="2165">(AO243/12*5*$D243*$G243*$H243*$L243*AP$9)+(AO243/12*4*$E243*$G243*$I243*$L243*AP$10)+(AO243/12*3*$F243*$G243*$I243*$L243*AP$10)</f>
        <v>3220196.7297920007</v>
      </c>
      <c r="AQ243" s="39">
        <v>53</v>
      </c>
      <c r="AR243" s="39">
        <f t="shared" ref="AR243:AR246" si="2166">(AQ243/12*5*$D243*$G243*$H243*$L243*AR$9)+(AQ243/12*4*$E243*$G243*$I243*$L243*AR$10)+(AQ243/12*3*$F243*$G243*$I243*$L243*AR$10)</f>
        <v>1347011.0955700001</v>
      </c>
      <c r="AS243" s="39">
        <v>100</v>
      </c>
      <c r="AT243" s="39">
        <f t="shared" ref="AT243:AT246" si="2167">(AS243/12*5*$D243*$G243*$H243*$L243*AT$9)+(AS243/12*4*$E243*$G243*$I243*$L243*AT$10)+(AS243/12*3*$F243*$G243*$I243*$L243*AT$11)</f>
        <v>2875175.6515999995</v>
      </c>
      <c r="AU243" s="39">
        <v>0</v>
      </c>
      <c r="AV243" s="39">
        <f t="shared" ref="AV243:AV246" si="2168">(AU243/12*5*$D243*$G243*$H243*$L243*AV$9)+(AU243/12*4*$E243*$G243*$I243*$L243*AV$10)+(AU243/12*3*$F243*$G243*$I243*$L243*AV$10)</f>
        <v>0</v>
      </c>
      <c r="AW243" s="39"/>
      <c r="AX243" s="39">
        <f t="shared" ref="AX243:AX246" si="2169">(AW243/12*5*$D243*$G243*$H243*$K243*AX$9)+(AW243/12*4*$E243*$G243*$I243*$K243*AX$10)+(AW243/12*3*$F243*$G243*$I243*$K243*AX$10)</f>
        <v>0</v>
      </c>
      <c r="AY243" s="39"/>
      <c r="AZ243" s="39">
        <f t="shared" ref="AZ243:AZ246" si="2170">(AY243/12*5*$D243*$G243*$H243*$K243*AZ$9)+(AY243/12*4*$E243*$G243*$I243*$K243*AZ$10)+(AY243/12*3*$F243*$G243*$I243*$K243*AZ$10)</f>
        <v>0</v>
      </c>
      <c r="BA243" s="39">
        <v>4</v>
      </c>
      <c r="BB243" s="39">
        <f t="shared" ref="BB243:BB246" si="2171">(BA243/12*5*$D243*$G243*$H243*$L243*BB$9)+(BA243/12*4*$E243*$G243*$I243*$L243*BB$10)+(BA243/12*3*$F243*$G243*$I243*$L243*BB$10)</f>
        <v>111866.92663999999</v>
      </c>
      <c r="BC243" s="39">
        <v>0</v>
      </c>
      <c r="BD243" s="39">
        <f t="shared" ref="BD243:BD246" si="2172">(BC243/12*5*$D243*$G243*$H243*$K243*BD$9)+(BC243/12*4*$E243*$G243*$I243*$K243*BD$10)+(BC243/12*3*$F243*$G243*$I243*$K243*BD$10)</f>
        <v>0</v>
      </c>
      <c r="BE243" s="39">
        <v>0</v>
      </c>
      <c r="BF243" s="39">
        <f t="shared" ref="BF243:BF246" si="2173">(BE243/12*5*$D243*$G243*$H243*$K243*BF$9)+(BE243/12*4*$E243*$G243*$I243*$K243*BF$10)+(BE243/12*3*$F243*$G243*$I243*$K243*BF$10)</f>
        <v>0</v>
      </c>
      <c r="BG243" s="39">
        <v>0</v>
      </c>
      <c r="BH243" s="39">
        <f t="shared" ref="BH243:BH246" si="2174">(BG243/12*5*$D243*$G243*$H243*$K243*BH$9)+(BG243/12*4*$E243*$G243*$I243*$K243*BH$10)+(BG243/12*3*$F243*$G243*$I243*$K243*BH$10)</f>
        <v>0</v>
      </c>
      <c r="BI243" s="39">
        <v>0</v>
      </c>
      <c r="BJ243" s="39">
        <f t="shared" ref="BJ243:BJ246" si="2175">(BI243/12*5*$D243*$G243*$H243*$L243*BJ$9)+(BI243/12*4*$E243*$G243*$I243*$L243*BJ$10)+(BI243/12*3*$F243*$G243*$I243*$L243*BJ$10)</f>
        <v>0</v>
      </c>
      <c r="BK243" s="39">
        <v>160</v>
      </c>
      <c r="BL243" s="39">
        <f t="shared" ref="BL243:BL246" si="2176">(BK243/12*5*$D243*$G243*$H243*$K243*BL$9)+(BK243/12*4*$E243*$G243*$I243*$K243*BL$10)+(BK243/12*3*$F243*$G243*$I243*$K243*BL$10)</f>
        <v>4006803.8163999999</v>
      </c>
      <c r="BM243" s="39">
        <v>103</v>
      </c>
      <c r="BN243" s="39">
        <f t="shared" ref="BN243:BN246" si="2177">(BM243/12*5*$D243*$G243*$H243*$K243*BN$9)+(BM243/12*4*$E243*$G243*$I243*$K243*BN$10)+(BM243/12*3*$F243*$G243*$I243*$K243*BN$11)</f>
        <v>2467859.1009566667</v>
      </c>
      <c r="BO243" s="49">
        <v>50</v>
      </c>
      <c r="BP243" s="39">
        <f t="shared" ref="BP243:BP246" si="2178">(BO243/12*5*$D243*$G243*$H243*$L243*BP$9)+(BO243/12*4*$E243*$G243*$I243*$L243*BP$10)+(BO243/12*3*$F243*$G243*$I243*$L243*BP$10)</f>
        <v>1278880.6940000001</v>
      </c>
      <c r="BQ243" s="39">
        <v>0</v>
      </c>
      <c r="BR243" s="39">
        <f t="shared" ref="BR243:BR246" si="2179">(BQ243/12*5*$D243*$G243*$H243*$L243*BR$9)+(BQ243/12*4*$E243*$G243*$I243*$L243*BR$10)+(BQ243/12*3*$F243*$G243*$I243*$L243*BR$10)</f>
        <v>0</v>
      </c>
      <c r="BS243" s="39">
        <v>1</v>
      </c>
      <c r="BT243" s="39">
        <f t="shared" ref="BT243:BT246" si="2180">(BS243/12*5*$D243*$G243*$H243*$K243*BT$9)+(BS243/12*4*$E243*$G243*$I243*$K243*BT$10)+(BS243/12*3*$F243*$G243*$I243*$K243*BT$10)</f>
        <v>21314.678233333332</v>
      </c>
      <c r="BU243" s="39">
        <v>3</v>
      </c>
      <c r="BV243" s="39">
        <f t="shared" ref="BV243:BV246" si="2181">(BU243/12*5*$D243*$G243*$H243*$K243*BV$9)+(BU243/12*4*$E243*$G243*$I243*$K243*BV$10)+(BU243/12*3*$F243*$G243*$I243*$K243*BV$10)</f>
        <v>52982.20018</v>
      </c>
      <c r="BW243" s="39">
        <v>11</v>
      </c>
      <c r="BX243" s="39">
        <f t="shared" ref="BX243:BX246" si="2182">(BW243/12*5*$D243*$G243*$H243*$L243*BX$9)+(BW243/12*4*$E243*$G243*$I243*$L243*BX$10)+(BW243/12*3*$F243*$G243*$I243*$L243*BX$10)</f>
        <v>281353.75268000003</v>
      </c>
      <c r="BY243" s="39"/>
      <c r="BZ243" s="39">
        <f t="shared" ref="BZ243:BZ246" si="2183">(BY243/12*5*$D243*$G243*$H243*$L243*BZ$9)+(BY243/12*4*$E243*$G243*$I243*$L243*BZ$10)+(BY243/12*3*$F243*$G243*$I243*$L243*BZ$10)</f>
        <v>0</v>
      </c>
      <c r="CA243" s="39"/>
      <c r="CB243" s="39">
        <f t="shared" ref="CB243:CB246" si="2184">(CA243/12*5*$D243*$G243*$H243*$K243*CB$9)+(CA243/12*4*$E243*$G243*$I243*$K243*CB$10)+(CA243/12*3*$F243*$G243*$I243*$K243*CB$10)</f>
        <v>0</v>
      </c>
      <c r="CC243" s="39">
        <v>5</v>
      </c>
      <c r="CD243" s="39">
        <f t="shared" ref="CD243:CD246" si="2185">(CC243/12*5*$D243*$G243*$H243*$L243*CD$9)+(CC243/12*4*$E243*$G243*$I243*$L243*CD$10)+(CC243/12*3*$F243*$G243*$I243*$L243*CD$10)</f>
        <v>127888.06940000001</v>
      </c>
      <c r="CE243" s="39">
        <v>0</v>
      </c>
      <c r="CF243" s="39">
        <f t="shared" ref="CF243:CF246" si="2186">(CE243/12*5*$D243*$G243*$H243*$K243*CF$9)+(CE243/12*4*$E243*$G243*$I243*$K243*CF$10)+(CE243/12*3*$F243*$G243*$I243*$K243*CF$10)</f>
        <v>0</v>
      </c>
      <c r="CG243" s="39">
        <v>1</v>
      </c>
      <c r="CH243" s="39">
        <f t="shared" ref="CH243:CH246" si="2187">(CG243/12*5*$D243*$G243*$H243*$K243*CH$9)+(CG243/12*4*$E243*$G243*$I243*$K243*CH$10)+(CG243/12*3*$F243*$G243*$I243*$K243*CH$10)</f>
        <v>17660.733393333328</v>
      </c>
      <c r="CI243" s="39">
        <v>19</v>
      </c>
      <c r="CJ243" s="39">
        <f t="shared" ref="CJ243:CJ246" si="2188">(CI243/12*5*$D243*$G243*$H243*$K243*CJ$9)+(CI243/12*4*$E243*$G243*$I243*$K243*CJ$10)+(CI243/12*3*$F243*$G243*$I243*$K243*CJ$10)</f>
        <v>335553.9344733333</v>
      </c>
      <c r="CK243" s="39">
        <v>12</v>
      </c>
      <c r="CL243" s="39">
        <f t="shared" ref="CL243:CL246" si="2189">(CK243/12*5*$D243*$G243*$H243*$K243*CL$9)+(CK243/12*4*$E243*$G243*$I243*$K243*CL$10)+(CK243/12*3*$F243*$G243*$I243*$K243*CL$10)</f>
        <v>279667.31660000002</v>
      </c>
      <c r="CM243" s="39">
        <v>96</v>
      </c>
      <c r="CN243" s="39">
        <f t="shared" ref="CN243:CN246" si="2190">(CM243/12*5*$D243*$G243*$H243*$L243*CN$9)+(CM243/12*4*$E243*$G243*$I243*$L243*CN$10)+(CM243/12*3*$F243*$G243*$I243*$L243*CN$10)</f>
        <v>2736226.1075520003</v>
      </c>
      <c r="CO243" s="39">
        <v>53</v>
      </c>
      <c r="CP243" s="39">
        <f t="shared" ref="CP243:CP246" si="2191">(CO243/12*5*$D243*$G243*$H243*$L243*CP$9)+(CO243/12*4*$E243*$G243*$I243*$L243*CP$10)+(CO243/12*3*$F243*$G243*$I243*$L243*CP$10)</f>
        <v>1736637.5078430001</v>
      </c>
      <c r="CQ243" s="44">
        <v>20</v>
      </c>
      <c r="CR243" s="39">
        <f t="shared" ref="CR243:CR246" si="2192">(CQ243/12*5*$D243*$G243*$H243*$K243*CR$9)+(CQ243/12*4*$E243*$G243*$I243*$K243*CR$10)+(CQ243/12*3*$F243*$G243*$I243*$K243*CR$10)</f>
        <v>529353.54733333329</v>
      </c>
      <c r="CS243" s="39">
        <v>7</v>
      </c>
      <c r="CT243" s="39">
        <f t="shared" ref="CT243:CT246" si="2193">(CS243/12*5*$D243*$G243*$H243*$L243*CT$9)+(CS243/12*4*$E243*$G243*$I243*$L243*CT$10)+(CS243/12*3*$F243*$G243*$I243*$L243*CT$10)</f>
        <v>224179.629716</v>
      </c>
      <c r="CU243" s="39">
        <v>50</v>
      </c>
      <c r="CV243" s="39">
        <f t="shared" ref="CV243:CV246" si="2194">(CU243/12*5*$D243*$G243*$H243*$L243*CV$9)+(CU243/12*4*$E243*$G243*$I243*$L243*CV$10)+(CU243/12*3*$F243*$G243*$I243*$L243*CV$10)</f>
        <v>1391902.9243000001</v>
      </c>
      <c r="CW243" s="39">
        <v>17</v>
      </c>
      <c r="CX243" s="39">
        <f t="shared" ref="CX243:CX246" si="2195">(CW243/12*5*$D243*$G243*$H243*$L243*CX$9)+(CW243/12*4*$E243*$G243*$I243*$L243*CX$10)+(CW243/12*3*$F243*$G243*$I243*$L243*CX$10)</f>
        <v>545445.72476100002</v>
      </c>
      <c r="CY243" s="39">
        <v>13</v>
      </c>
      <c r="CZ243" s="39">
        <f t="shared" ref="CZ243:CZ246" si="2196">(CY243/12*5*$D243*$G243*$H243*$L243*CZ$9)+(CY243/12*4*$E243*$G243*$I243*$L243*CZ$10)+(CY243/12*3*$F243*$G243*$I243*$L243*CZ$10)</f>
        <v>416333.59804399998</v>
      </c>
      <c r="DA243" s="39">
        <v>27</v>
      </c>
      <c r="DB243" s="39">
        <f t="shared" ref="DB243:DB246" si="2197">(DA243/12*5*$D243*$G243*$H243*$L243*DB$9)+(DA243/12*4*$E243*$G243*$I243*$L243*DB$10)+(DA243/12*3*$F243*$G243*$I243*$L243*DB$10)</f>
        <v>866296.15109099983</v>
      </c>
      <c r="DC243" s="39">
        <v>44</v>
      </c>
      <c r="DD243" s="39">
        <f t="shared" ref="DD243:DD246" si="2198">(DC243/12*5*$D243*$G243*$H243*$K243*DD$9)+(DC243/12*4*$E243*$G243*$I243*$K243*DD$10)+(DC243/12*3*$F243*$G243*$I243*$K243*DD$10)</f>
        <v>1164577.804133333</v>
      </c>
      <c r="DE243" s="39">
        <v>18</v>
      </c>
      <c r="DF243" s="39">
        <f t="shared" ref="DF243:DF246" si="2199">(DE243/12*5*$D243*$G243*$H243*$K243*DF$9)+(DE243/12*4*$E243*$G243*$I243*$K243*DF$10)+(DE243/12*3*$F243*$G243*$I243*$K243*DF$10)</f>
        <v>490610.46279000002</v>
      </c>
      <c r="DG243" s="39">
        <v>9</v>
      </c>
      <c r="DH243" s="39">
        <f t="shared" ref="DH243:DH246" si="2200">(DG243/12*5*$D243*$G243*$H243*$L243*DH$9)+(DG243/12*4*$E243*$G243*$I243*$L243*DH$10)+(DG243/12*3*$F243*$G243*$I243*$L243*DH$10)</f>
        <v>319591.43055000005</v>
      </c>
      <c r="DI243" s="39">
        <v>50</v>
      </c>
      <c r="DJ243" s="39">
        <f t="shared" ref="DJ243:DJ246" si="2201">(DI243/12*5*$D243*$G243*$H243*$L243*DJ$9)+(DI243/12*4*$E243*$G243*$I243*$L243*DJ$10)+(DI243/12*3*$F243*$G243*$I243*$L243*DJ$10)</f>
        <v>1722064.827</v>
      </c>
      <c r="DK243" s="39">
        <v>12</v>
      </c>
      <c r="DL243" s="39">
        <f t="shared" ref="DL243:DL246" si="2202">(DK243/12*5*$D243*$G243*$H243*$M243*DL$9)+(DK243/12*4*$E243*$G243*$I243*$M243*DL$10)+(DK243/12*3*$F243*$G243*$I243*$M243*DL$10)</f>
        <v>565626.10327500012</v>
      </c>
      <c r="DM243" s="39">
        <v>12</v>
      </c>
      <c r="DN243" s="39">
        <f t="shared" si="2150"/>
        <v>611386.94135500002</v>
      </c>
      <c r="DO243" s="39"/>
      <c r="DP243" s="39">
        <f t="shared" si="1815"/>
        <v>0</v>
      </c>
      <c r="DQ243" s="39">
        <f t="shared" si="2041"/>
        <v>1275</v>
      </c>
      <c r="DR243" s="39">
        <f t="shared" si="2042"/>
        <v>35042668.458887339</v>
      </c>
    </row>
    <row r="244" spans="1:122" ht="30" customHeight="1" x14ac:dyDescent="0.25">
      <c r="A244" s="46"/>
      <c r="B244" s="47">
        <v>206</v>
      </c>
      <c r="C244" s="33" t="s">
        <v>375</v>
      </c>
      <c r="D244" s="34">
        <f t="shared" si="1818"/>
        <v>19063</v>
      </c>
      <c r="E244" s="35">
        <v>18530</v>
      </c>
      <c r="F244" s="35">
        <v>18715</v>
      </c>
      <c r="G244" s="52">
        <v>0.27</v>
      </c>
      <c r="H244" s="37">
        <v>1</v>
      </c>
      <c r="I244" s="37">
        <v>1</v>
      </c>
      <c r="J244" s="38"/>
      <c r="K244" s="34">
        <v>1.4</v>
      </c>
      <c r="L244" s="34">
        <v>1.68</v>
      </c>
      <c r="M244" s="34">
        <v>2.23</v>
      </c>
      <c r="N244" s="34">
        <v>2.57</v>
      </c>
      <c r="O244" s="39">
        <v>0</v>
      </c>
      <c r="P244" s="39">
        <f t="shared" si="2152"/>
        <v>0</v>
      </c>
      <c r="Q244" s="39">
        <v>0</v>
      </c>
      <c r="R244" s="39">
        <f t="shared" si="2153"/>
        <v>0</v>
      </c>
      <c r="S244" s="39"/>
      <c r="T244" s="39">
        <f t="shared" si="2154"/>
        <v>0</v>
      </c>
      <c r="U244" s="39"/>
      <c r="V244" s="39">
        <f t="shared" si="2155"/>
        <v>0</v>
      </c>
      <c r="W244" s="39"/>
      <c r="X244" s="39">
        <f t="shared" si="2156"/>
        <v>0</v>
      </c>
      <c r="Y244" s="39">
        <v>0</v>
      </c>
      <c r="Z244" s="39">
        <f t="shared" si="2157"/>
        <v>0</v>
      </c>
      <c r="AA244" s="39"/>
      <c r="AB244" s="39">
        <f t="shared" si="2158"/>
        <v>0</v>
      </c>
      <c r="AC244" s="39"/>
      <c r="AD244" s="39">
        <f t="shared" si="2159"/>
        <v>0</v>
      </c>
      <c r="AE244" s="39">
        <v>0</v>
      </c>
      <c r="AF244" s="39">
        <f t="shared" si="2160"/>
        <v>0</v>
      </c>
      <c r="AG244" s="39">
        <v>7</v>
      </c>
      <c r="AH244" s="39">
        <f t="shared" si="2161"/>
        <v>52822.902825000012</v>
      </c>
      <c r="AI244" s="39"/>
      <c r="AJ244" s="39">
        <f t="shared" si="2162"/>
        <v>0</v>
      </c>
      <c r="AK244" s="39"/>
      <c r="AL244" s="39">
        <f t="shared" si="2163"/>
        <v>0</v>
      </c>
      <c r="AM244" s="42">
        <v>0</v>
      </c>
      <c r="AN244" s="39">
        <f t="shared" si="2164"/>
        <v>0</v>
      </c>
      <c r="AO244" s="43">
        <v>45</v>
      </c>
      <c r="AP244" s="39">
        <f t="shared" si="2165"/>
        <v>392509.93446000002</v>
      </c>
      <c r="AQ244" s="39">
        <v>5</v>
      </c>
      <c r="AR244" s="39">
        <f t="shared" si="2166"/>
        <v>38551.303350000002</v>
      </c>
      <c r="AS244" s="39">
        <v>22</v>
      </c>
      <c r="AT244" s="39">
        <f t="shared" si="2167"/>
        <v>191893.74573600001</v>
      </c>
      <c r="AU244" s="39"/>
      <c r="AV244" s="39">
        <f t="shared" si="2168"/>
        <v>0</v>
      </c>
      <c r="AW244" s="39"/>
      <c r="AX244" s="39">
        <f t="shared" si="2169"/>
        <v>0</v>
      </c>
      <c r="AY244" s="39"/>
      <c r="AZ244" s="39">
        <f t="shared" si="2170"/>
        <v>0</v>
      </c>
      <c r="BA244" s="39"/>
      <c r="BB244" s="39">
        <f t="shared" si="2171"/>
        <v>0</v>
      </c>
      <c r="BC244" s="39"/>
      <c r="BD244" s="39">
        <f t="shared" si="2172"/>
        <v>0</v>
      </c>
      <c r="BE244" s="39"/>
      <c r="BF244" s="39">
        <f t="shared" si="2173"/>
        <v>0</v>
      </c>
      <c r="BG244" s="39"/>
      <c r="BH244" s="39">
        <f t="shared" si="2174"/>
        <v>0</v>
      </c>
      <c r="BI244" s="39"/>
      <c r="BJ244" s="39">
        <f t="shared" si="2175"/>
        <v>0</v>
      </c>
      <c r="BK244" s="39">
        <v>230</v>
      </c>
      <c r="BL244" s="39">
        <f t="shared" si="2176"/>
        <v>1747349.136225</v>
      </c>
      <c r="BM244" s="39">
        <v>4</v>
      </c>
      <c r="BN244" s="39">
        <f t="shared" si="2177"/>
        <v>29074.809959999999</v>
      </c>
      <c r="BO244" s="49">
        <v>2</v>
      </c>
      <c r="BP244" s="39">
        <f t="shared" si="2178"/>
        <v>15519.001680000001</v>
      </c>
      <c r="BQ244" s="39">
        <v>41</v>
      </c>
      <c r="BR244" s="39">
        <f t="shared" si="2179"/>
        <v>395052.38891999994</v>
      </c>
      <c r="BS244" s="39"/>
      <c r="BT244" s="39">
        <f t="shared" si="2180"/>
        <v>0</v>
      </c>
      <c r="BU244" s="39"/>
      <c r="BV244" s="39">
        <f t="shared" si="2181"/>
        <v>0</v>
      </c>
      <c r="BW244" s="39"/>
      <c r="BX244" s="39">
        <f t="shared" si="2182"/>
        <v>0</v>
      </c>
      <c r="BY244" s="39"/>
      <c r="BZ244" s="39">
        <f t="shared" si="2183"/>
        <v>0</v>
      </c>
      <c r="CA244" s="39"/>
      <c r="CB244" s="39">
        <f t="shared" si="2184"/>
        <v>0</v>
      </c>
      <c r="CC244" s="39"/>
      <c r="CD244" s="39">
        <f t="shared" si="2185"/>
        <v>0</v>
      </c>
      <c r="CE244" s="39"/>
      <c r="CF244" s="39">
        <f t="shared" si="2186"/>
        <v>0</v>
      </c>
      <c r="CG244" s="39"/>
      <c r="CH244" s="39">
        <f t="shared" si="2187"/>
        <v>0</v>
      </c>
      <c r="CI244" s="39"/>
      <c r="CJ244" s="39">
        <f t="shared" si="2188"/>
        <v>0</v>
      </c>
      <c r="CK244" s="39"/>
      <c r="CL244" s="39">
        <f t="shared" si="2189"/>
        <v>0</v>
      </c>
      <c r="CM244" s="39">
        <v>79</v>
      </c>
      <c r="CN244" s="39">
        <f t="shared" si="2190"/>
        <v>683095.77333899995</v>
      </c>
      <c r="CO244" s="39">
        <v>65</v>
      </c>
      <c r="CP244" s="39">
        <f t="shared" si="2191"/>
        <v>646130.76664500008</v>
      </c>
      <c r="CQ244" s="44">
        <v>12</v>
      </c>
      <c r="CR244" s="39">
        <f t="shared" si="2192"/>
        <v>96354.241199999989</v>
      </c>
      <c r="CS244" s="39">
        <v>15</v>
      </c>
      <c r="CT244" s="39">
        <f t="shared" si="2193"/>
        <v>145734.75125999999</v>
      </c>
      <c r="CU244" s="39">
        <v>3</v>
      </c>
      <c r="CV244" s="39">
        <f t="shared" si="2194"/>
        <v>25335.761094000001</v>
      </c>
      <c r="CW244" s="39">
        <v>95</v>
      </c>
      <c r="CX244" s="39">
        <f t="shared" si="2195"/>
        <v>924698.138805</v>
      </c>
      <c r="CY244" s="39">
        <v>5</v>
      </c>
      <c r="CZ244" s="39">
        <f t="shared" si="2196"/>
        <v>48578.250420000011</v>
      </c>
      <c r="DA244" s="39">
        <v>7</v>
      </c>
      <c r="DB244" s="39">
        <f t="shared" si="2197"/>
        <v>68135.652333000005</v>
      </c>
      <c r="DC244" s="39">
        <v>9</v>
      </c>
      <c r="DD244" s="39">
        <f t="shared" si="2198"/>
        <v>72265.680899999992</v>
      </c>
      <c r="DE244" s="39">
        <v>12</v>
      </c>
      <c r="DF244" s="39">
        <f t="shared" si="2199"/>
        <v>99224.587980000011</v>
      </c>
      <c r="DG244" s="39"/>
      <c r="DH244" s="39">
        <f t="shared" si="2200"/>
        <v>0</v>
      </c>
      <c r="DI244" s="39">
        <v>4</v>
      </c>
      <c r="DJ244" s="39">
        <f t="shared" si="2201"/>
        <v>41793.93288</v>
      </c>
      <c r="DK244" s="39"/>
      <c r="DL244" s="39">
        <f t="shared" si="2202"/>
        <v>0</v>
      </c>
      <c r="DM244" s="39"/>
      <c r="DN244" s="39">
        <f t="shared" si="2150"/>
        <v>0</v>
      </c>
      <c r="DO244" s="39"/>
      <c r="DP244" s="39">
        <f t="shared" si="1815"/>
        <v>0</v>
      </c>
      <c r="DQ244" s="39">
        <f t="shared" si="2041"/>
        <v>662</v>
      </c>
      <c r="DR244" s="39">
        <f t="shared" si="2042"/>
        <v>5714120.7600120017</v>
      </c>
    </row>
    <row r="245" spans="1:122" ht="30" customHeight="1" x14ac:dyDescent="0.25">
      <c r="A245" s="46"/>
      <c r="B245" s="47">
        <v>207</v>
      </c>
      <c r="C245" s="33" t="s">
        <v>376</v>
      </c>
      <c r="D245" s="34">
        <f t="shared" si="1818"/>
        <v>19063</v>
      </c>
      <c r="E245" s="35">
        <v>18530</v>
      </c>
      <c r="F245" s="35">
        <v>18715</v>
      </c>
      <c r="G245" s="52">
        <v>0.63</v>
      </c>
      <c r="H245" s="37">
        <v>1</v>
      </c>
      <c r="I245" s="37">
        <v>1</v>
      </c>
      <c r="J245" s="38"/>
      <c r="K245" s="34">
        <v>1.4</v>
      </c>
      <c r="L245" s="34">
        <v>1.68</v>
      </c>
      <c r="M245" s="34">
        <v>2.23</v>
      </c>
      <c r="N245" s="34">
        <v>2.57</v>
      </c>
      <c r="O245" s="39">
        <v>20</v>
      </c>
      <c r="P245" s="39">
        <f t="shared" si="2152"/>
        <v>352152.68550000002</v>
      </c>
      <c r="Q245" s="39">
        <v>30</v>
      </c>
      <c r="R245" s="39">
        <f t="shared" si="2153"/>
        <v>528229.02824999997</v>
      </c>
      <c r="S245" s="39"/>
      <c r="T245" s="39">
        <f t="shared" si="2154"/>
        <v>0</v>
      </c>
      <c r="U245" s="39"/>
      <c r="V245" s="39">
        <f t="shared" si="2155"/>
        <v>0</v>
      </c>
      <c r="W245" s="39"/>
      <c r="X245" s="39">
        <f t="shared" si="2156"/>
        <v>0</v>
      </c>
      <c r="Y245" s="39">
        <v>1</v>
      </c>
      <c r="Z245" s="39">
        <f t="shared" si="2157"/>
        <v>17607.634275</v>
      </c>
      <c r="AA245" s="39"/>
      <c r="AB245" s="39">
        <f t="shared" si="2158"/>
        <v>0</v>
      </c>
      <c r="AC245" s="39"/>
      <c r="AD245" s="39">
        <f t="shared" si="2159"/>
        <v>0</v>
      </c>
      <c r="AE245" s="39">
        <v>0</v>
      </c>
      <c r="AF245" s="39">
        <f t="shared" si="2160"/>
        <v>0</v>
      </c>
      <c r="AG245" s="39">
        <v>98</v>
      </c>
      <c r="AH245" s="39">
        <f t="shared" si="2161"/>
        <v>1725548.1589499996</v>
      </c>
      <c r="AI245" s="39"/>
      <c r="AJ245" s="39">
        <f t="shared" si="2162"/>
        <v>0</v>
      </c>
      <c r="AK245" s="39"/>
      <c r="AL245" s="39">
        <f t="shared" si="2163"/>
        <v>0</v>
      </c>
      <c r="AM245" s="42">
        <v>5</v>
      </c>
      <c r="AN245" s="39">
        <f t="shared" si="2164"/>
        <v>87512.747437499987</v>
      </c>
      <c r="AO245" s="43">
        <v>69</v>
      </c>
      <c r="AP245" s="39">
        <f t="shared" si="2165"/>
        <v>1404313.321068</v>
      </c>
      <c r="AQ245" s="39">
        <v>6</v>
      </c>
      <c r="AR245" s="39">
        <f t="shared" si="2166"/>
        <v>107943.64937999999</v>
      </c>
      <c r="AS245" s="39">
        <v>34</v>
      </c>
      <c r="AT245" s="39">
        <f t="shared" si="2167"/>
        <v>691980.47704800009</v>
      </c>
      <c r="AU245" s="39"/>
      <c r="AV245" s="39">
        <f t="shared" si="2168"/>
        <v>0</v>
      </c>
      <c r="AW245" s="39"/>
      <c r="AX245" s="39">
        <f t="shared" si="2169"/>
        <v>0</v>
      </c>
      <c r="AY245" s="39"/>
      <c r="AZ245" s="39">
        <f t="shared" si="2170"/>
        <v>0</v>
      </c>
      <c r="BA245" s="39">
        <v>9</v>
      </c>
      <c r="BB245" s="39">
        <f t="shared" si="2171"/>
        <v>178170.07697999998</v>
      </c>
      <c r="BC245" s="39"/>
      <c r="BD245" s="39">
        <f t="shared" si="2172"/>
        <v>0</v>
      </c>
      <c r="BE245" s="39"/>
      <c r="BF245" s="39">
        <f t="shared" si="2173"/>
        <v>0</v>
      </c>
      <c r="BG245" s="39"/>
      <c r="BH245" s="39">
        <f t="shared" si="2174"/>
        <v>0</v>
      </c>
      <c r="BI245" s="39"/>
      <c r="BJ245" s="39">
        <f t="shared" si="2175"/>
        <v>0</v>
      </c>
      <c r="BK245" s="39">
        <v>540</v>
      </c>
      <c r="BL245" s="39">
        <f t="shared" si="2176"/>
        <v>9572434.3984500002</v>
      </c>
      <c r="BM245" s="39">
        <v>3</v>
      </c>
      <c r="BN245" s="39">
        <f t="shared" si="2177"/>
        <v>50880.917429999994</v>
      </c>
      <c r="BO245" s="49">
        <v>12</v>
      </c>
      <c r="BP245" s="39">
        <f t="shared" si="2178"/>
        <v>217266.02351999999</v>
      </c>
      <c r="BQ245" s="39">
        <v>30</v>
      </c>
      <c r="BR245" s="39">
        <f t="shared" si="2179"/>
        <v>674479.68839999987</v>
      </c>
      <c r="BS245" s="39"/>
      <c r="BT245" s="39">
        <f t="shared" si="2180"/>
        <v>0</v>
      </c>
      <c r="BU245" s="39">
        <v>2</v>
      </c>
      <c r="BV245" s="39">
        <f t="shared" si="2181"/>
        <v>25002.836040000002</v>
      </c>
      <c r="BW245" s="39"/>
      <c r="BX245" s="39">
        <f t="shared" si="2182"/>
        <v>0</v>
      </c>
      <c r="BY245" s="39"/>
      <c r="BZ245" s="39">
        <f t="shared" si="2183"/>
        <v>0</v>
      </c>
      <c r="CA245" s="39"/>
      <c r="CB245" s="39">
        <f t="shared" si="2184"/>
        <v>0</v>
      </c>
      <c r="CC245" s="39"/>
      <c r="CD245" s="39">
        <f t="shared" si="2185"/>
        <v>0</v>
      </c>
      <c r="CE245" s="39"/>
      <c r="CF245" s="39">
        <f t="shared" si="2186"/>
        <v>0</v>
      </c>
      <c r="CG245" s="39"/>
      <c r="CH245" s="39">
        <f t="shared" si="2187"/>
        <v>0</v>
      </c>
      <c r="CI245" s="39">
        <v>2</v>
      </c>
      <c r="CJ245" s="39">
        <f t="shared" si="2188"/>
        <v>25002.836040000002</v>
      </c>
      <c r="CK245" s="39">
        <v>10</v>
      </c>
      <c r="CL245" s="39">
        <f t="shared" si="2189"/>
        <v>164972.29349999997</v>
      </c>
      <c r="CM245" s="39">
        <v>50</v>
      </c>
      <c r="CN245" s="39">
        <f t="shared" si="2190"/>
        <v>1008791.2264500001</v>
      </c>
      <c r="CO245" s="39">
        <v>11</v>
      </c>
      <c r="CP245" s="39">
        <f t="shared" si="2191"/>
        <v>255138.81554699998</v>
      </c>
      <c r="CQ245" s="44">
        <v>14</v>
      </c>
      <c r="CR245" s="39">
        <f t="shared" si="2192"/>
        <v>262297.65659999999</v>
      </c>
      <c r="CS245" s="39">
        <v>17</v>
      </c>
      <c r="CT245" s="39">
        <f t="shared" si="2193"/>
        <v>385387.45333200006</v>
      </c>
      <c r="CU245" s="39">
        <v>3</v>
      </c>
      <c r="CV245" s="39">
        <f t="shared" si="2194"/>
        <v>59116.775886000003</v>
      </c>
      <c r="CW245" s="39">
        <v>61</v>
      </c>
      <c r="CX245" s="39">
        <f t="shared" si="2195"/>
        <v>1385424.9307709998</v>
      </c>
      <c r="CY245" s="39">
        <v>13</v>
      </c>
      <c r="CZ245" s="39">
        <f t="shared" si="2196"/>
        <v>294708.05254800001</v>
      </c>
      <c r="DA245" s="39">
        <v>39</v>
      </c>
      <c r="DB245" s="39">
        <f t="shared" si="2197"/>
        <v>885763.48032899993</v>
      </c>
      <c r="DC245" s="39">
        <v>15</v>
      </c>
      <c r="DD245" s="39">
        <f t="shared" si="2198"/>
        <v>281033.20349999995</v>
      </c>
      <c r="DE245" s="39">
        <v>12</v>
      </c>
      <c r="DF245" s="39">
        <f t="shared" si="2199"/>
        <v>231524.03861999998</v>
      </c>
      <c r="DG245" s="39"/>
      <c r="DH245" s="39">
        <f t="shared" si="2200"/>
        <v>0</v>
      </c>
      <c r="DI245" s="39">
        <v>5</v>
      </c>
      <c r="DJ245" s="39">
        <f t="shared" si="2201"/>
        <v>121898.9709</v>
      </c>
      <c r="DK245" s="39"/>
      <c r="DL245" s="39">
        <f t="shared" si="2202"/>
        <v>0</v>
      </c>
      <c r="DM245" s="39"/>
      <c r="DN245" s="39">
        <f t="shared" si="2150"/>
        <v>0</v>
      </c>
      <c r="DO245" s="39"/>
      <c r="DP245" s="39">
        <f t="shared" si="1815"/>
        <v>0</v>
      </c>
      <c r="DQ245" s="39">
        <f t="shared" si="2041"/>
        <v>1111</v>
      </c>
      <c r="DR245" s="39">
        <f t="shared" si="2042"/>
        <v>20994581.376751494</v>
      </c>
    </row>
    <row r="246" spans="1:122" ht="45" customHeight="1" x14ac:dyDescent="0.25">
      <c r="A246" s="46"/>
      <c r="B246" s="47">
        <v>208</v>
      </c>
      <c r="C246" s="33" t="s">
        <v>377</v>
      </c>
      <c r="D246" s="34">
        <f>D269</f>
        <v>19063</v>
      </c>
      <c r="E246" s="35">
        <v>18530</v>
      </c>
      <c r="F246" s="35">
        <v>18715</v>
      </c>
      <c r="G246" s="34">
        <v>1</v>
      </c>
      <c r="H246" s="37">
        <v>1</v>
      </c>
      <c r="I246" s="37">
        <v>1</v>
      </c>
      <c r="J246" s="38"/>
      <c r="K246" s="34">
        <v>1.4</v>
      </c>
      <c r="L246" s="34">
        <v>1.68</v>
      </c>
      <c r="M246" s="34">
        <v>2.23</v>
      </c>
      <c r="N246" s="34">
        <v>2.57</v>
      </c>
      <c r="O246" s="39">
        <v>18</v>
      </c>
      <c r="P246" s="39">
        <f t="shared" si="2152"/>
        <v>503075.26500000001</v>
      </c>
      <c r="Q246" s="39">
        <v>0</v>
      </c>
      <c r="R246" s="39">
        <f t="shared" si="2153"/>
        <v>0</v>
      </c>
      <c r="S246" s="39">
        <v>0</v>
      </c>
      <c r="T246" s="39">
        <f t="shared" si="2154"/>
        <v>0</v>
      </c>
      <c r="U246" s="39"/>
      <c r="V246" s="39">
        <f t="shared" si="2155"/>
        <v>0</v>
      </c>
      <c r="W246" s="39">
        <v>46</v>
      </c>
      <c r="X246" s="39">
        <f t="shared" si="2156"/>
        <v>1294332.6935000001</v>
      </c>
      <c r="Y246" s="39">
        <v>0</v>
      </c>
      <c r="Z246" s="39">
        <f t="shared" si="2157"/>
        <v>0</v>
      </c>
      <c r="AA246" s="39">
        <v>0</v>
      </c>
      <c r="AB246" s="39">
        <f t="shared" si="2158"/>
        <v>0</v>
      </c>
      <c r="AC246" s="39">
        <v>0</v>
      </c>
      <c r="AD246" s="39">
        <f t="shared" si="2159"/>
        <v>0</v>
      </c>
      <c r="AE246" s="39">
        <v>0</v>
      </c>
      <c r="AF246" s="39">
        <f t="shared" si="2160"/>
        <v>0</v>
      </c>
      <c r="AG246" s="39">
        <v>0</v>
      </c>
      <c r="AH246" s="39">
        <f t="shared" si="2161"/>
        <v>0</v>
      </c>
      <c r="AI246" s="39"/>
      <c r="AJ246" s="39">
        <f t="shared" si="2162"/>
        <v>0</v>
      </c>
      <c r="AK246" s="39"/>
      <c r="AL246" s="39">
        <f t="shared" si="2163"/>
        <v>0</v>
      </c>
      <c r="AM246" s="42">
        <v>0</v>
      </c>
      <c r="AN246" s="39">
        <f t="shared" si="2164"/>
        <v>0</v>
      </c>
      <c r="AO246" s="43">
        <v>27</v>
      </c>
      <c r="AP246" s="39">
        <f t="shared" si="2165"/>
        <v>872244.29879999999</v>
      </c>
      <c r="AQ246" s="39"/>
      <c r="AR246" s="39">
        <f t="shared" si="2166"/>
        <v>0</v>
      </c>
      <c r="AS246" s="39"/>
      <c r="AT246" s="39">
        <f t="shared" si="2167"/>
        <v>0</v>
      </c>
      <c r="AU246" s="39">
        <v>5</v>
      </c>
      <c r="AV246" s="39">
        <f t="shared" si="2168"/>
        <v>166690.94750000001</v>
      </c>
      <c r="AW246" s="39"/>
      <c r="AX246" s="39">
        <f t="shared" si="2169"/>
        <v>0</v>
      </c>
      <c r="AY246" s="39"/>
      <c r="AZ246" s="39">
        <f t="shared" si="2170"/>
        <v>0</v>
      </c>
      <c r="BA246" s="39">
        <v>0</v>
      </c>
      <c r="BB246" s="39">
        <f t="shared" si="2171"/>
        <v>0</v>
      </c>
      <c r="BC246" s="39">
        <v>0</v>
      </c>
      <c r="BD246" s="39">
        <f t="shared" si="2172"/>
        <v>0</v>
      </c>
      <c r="BE246" s="39">
        <v>0</v>
      </c>
      <c r="BF246" s="39">
        <f t="shared" si="2173"/>
        <v>0</v>
      </c>
      <c r="BG246" s="39">
        <v>0</v>
      </c>
      <c r="BH246" s="39">
        <f t="shared" si="2174"/>
        <v>0</v>
      </c>
      <c r="BI246" s="39">
        <v>0</v>
      </c>
      <c r="BJ246" s="39">
        <f t="shared" si="2175"/>
        <v>0</v>
      </c>
      <c r="BK246" s="39">
        <v>0</v>
      </c>
      <c r="BL246" s="39">
        <f t="shared" si="2176"/>
        <v>0</v>
      </c>
      <c r="BM246" s="39"/>
      <c r="BN246" s="39">
        <f t="shared" si="2177"/>
        <v>0</v>
      </c>
      <c r="BO246" s="49"/>
      <c r="BP246" s="39">
        <f t="shared" si="2178"/>
        <v>0</v>
      </c>
      <c r="BQ246" s="39">
        <v>0</v>
      </c>
      <c r="BR246" s="39">
        <f t="shared" si="2179"/>
        <v>0</v>
      </c>
      <c r="BS246" s="39">
        <v>0</v>
      </c>
      <c r="BT246" s="39">
        <f t="shared" si="2180"/>
        <v>0</v>
      </c>
      <c r="BU246" s="39"/>
      <c r="BV246" s="39">
        <f t="shared" si="2181"/>
        <v>0</v>
      </c>
      <c r="BW246" s="39">
        <v>0</v>
      </c>
      <c r="BX246" s="39">
        <f t="shared" si="2182"/>
        <v>0</v>
      </c>
      <c r="BY246" s="39"/>
      <c r="BZ246" s="39">
        <f t="shared" si="2183"/>
        <v>0</v>
      </c>
      <c r="CA246" s="39">
        <v>0</v>
      </c>
      <c r="CB246" s="39">
        <f t="shared" si="2184"/>
        <v>0</v>
      </c>
      <c r="CC246" s="39"/>
      <c r="CD246" s="39">
        <f t="shared" si="2185"/>
        <v>0</v>
      </c>
      <c r="CE246" s="39">
        <v>0</v>
      </c>
      <c r="CF246" s="39">
        <f t="shared" si="2186"/>
        <v>0</v>
      </c>
      <c r="CG246" s="39"/>
      <c r="CH246" s="39">
        <f t="shared" si="2187"/>
        <v>0</v>
      </c>
      <c r="CI246" s="39"/>
      <c r="CJ246" s="39">
        <f t="shared" si="2188"/>
        <v>0</v>
      </c>
      <c r="CK246" s="39"/>
      <c r="CL246" s="39">
        <f t="shared" si="2189"/>
        <v>0</v>
      </c>
      <c r="CM246" s="39">
        <v>24</v>
      </c>
      <c r="CN246" s="39">
        <f t="shared" si="2190"/>
        <v>768602.83919999993</v>
      </c>
      <c r="CO246" s="39"/>
      <c r="CP246" s="39">
        <f t="shared" si="2191"/>
        <v>0</v>
      </c>
      <c r="CQ246" s="44"/>
      <c r="CR246" s="39">
        <f t="shared" si="2192"/>
        <v>0</v>
      </c>
      <c r="CS246" s="39"/>
      <c r="CT246" s="39">
        <f t="shared" si="2193"/>
        <v>0</v>
      </c>
      <c r="CU246" s="39"/>
      <c r="CV246" s="39">
        <f t="shared" si="2194"/>
        <v>0</v>
      </c>
      <c r="CW246" s="39"/>
      <c r="CX246" s="39">
        <f t="shared" si="2195"/>
        <v>0</v>
      </c>
      <c r="CY246" s="39"/>
      <c r="CZ246" s="39">
        <f t="shared" si="2196"/>
        <v>0</v>
      </c>
      <c r="DA246" s="39"/>
      <c r="DB246" s="39">
        <f t="shared" si="2197"/>
        <v>0</v>
      </c>
      <c r="DC246" s="39"/>
      <c r="DD246" s="39">
        <f t="shared" si="2198"/>
        <v>0</v>
      </c>
      <c r="DE246" s="39"/>
      <c r="DF246" s="39">
        <f t="shared" si="2199"/>
        <v>0</v>
      </c>
      <c r="DG246" s="39"/>
      <c r="DH246" s="39">
        <f t="shared" si="2200"/>
        <v>0</v>
      </c>
      <c r="DI246" s="39"/>
      <c r="DJ246" s="39">
        <f t="shared" si="2201"/>
        <v>0</v>
      </c>
      <c r="DK246" s="39"/>
      <c r="DL246" s="39">
        <f t="shared" si="2202"/>
        <v>0</v>
      </c>
      <c r="DM246" s="39"/>
      <c r="DN246" s="39">
        <f t="shared" si="2150"/>
        <v>0</v>
      </c>
      <c r="DO246" s="39"/>
      <c r="DP246" s="39">
        <f t="shared" si="1815"/>
        <v>0</v>
      </c>
      <c r="DQ246" s="39">
        <f t="shared" si="2041"/>
        <v>120</v>
      </c>
      <c r="DR246" s="39">
        <f t="shared" si="2042"/>
        <v>3604946.0440000002</v>
      </c>
    </row>
    <row r="247" spans="1:122" ht="15.75" customHeight="1" x14ac:dyDescent="0.25">
      <c r="A247" s="86">
        <v>28</v>
      </c>
      <c r="B247" s="100"/>
      <c r="C247" s="88" t="s">
        <v>378</v>
      </c>
      <c r="D247" s="95">
        <f t="shared" si="1818"/>
        <v>19063</v>
      </c>
      <c r="E247" s="96">
        <v>18530</v>
      </c>
      <c r="F247" s="96">
        <v>18715</v>
      </c>
      <c r="G247" s="101">
        <v>2.09</v>
      </c>
      <c r="H247" s="97">
        <v>1</v>
      </c>
      <c r="I247" s="97">
        <v>1</v>
      </c>
      <c r="J247" s="98"/>
      <c r="K247" s="95">
        <v>1.4</v>
      </c>
      <c r="L247" s="95">
        <v>1.68</v>
      </c>
      <c r="M247" s="95">
        <v>2.23</v>
      </c>
      <c r="N247" s="95">
        <v>2.57</v>
      </c>
      <c r="O247" s="45">
        <f t="shared" ref="O247:BZ247" si="2203">SUM(O248:O252)</f>
        <v>267</v>
      </c>
      <c r="P247" s="45">
        <f t="shared" si="2203"/>
        <v>18065720.718033329</v>
      </c>
      <c r="Q247" s="45">
        <f t="shared" si="2203"/>
        <v>26</v>
      </c>
      <c r="R247" s="45">
        <f t="shared" si="2203"/>
        <v>1591953.7274666666</v>
      </c>
      <c r="S247" s="94">
        <v>0</v>
      </c>
      <c r="T247" s="94">
        <f t="shared" ref="T247" si="2204">SUM(T248:T252)</f>
        <v>0</v>
      </c>
      <c r="U247" s="45">
        <f t="shared" si="2203"/>
        <v>0</v>
      </c>
      <c r="V247" s="45">
        <f t="shared" si="2203"/>
        <v>0</v>
      </c>
      <c r="W247" s="45">
        <f t="shared" si="2203"/>
        <v>99</v>
      </c>
      <c r="X247" s="45">
        <f t="shared" si="2203"/>
        <v>7484464.8794999998</v>
      </c>
      <c r="Y247" s="45">
        <f t="shared" si="2203"/>
        <v>2</v>
      </c>
      <c r="Z247" s="45">
        <f t="shared" si="2203"/>
        <v>114589.36591666666</v>
      </c>
      <c r="AA247" s="94">
        <f t="shared" si="2203"/>
        <v>0</v>
      </c>
      <c r="AB247" s="94">
        <f t="shared" si="2203"/>
        <v>0</v>
      </c>
      <c r="AC247" s="94">
        <f t="shared" si="2203"/>
        <v>0</v>
      </c>
      <c r="AD247" s="94">
        <f t="shared" si="2203"/>
        <v>0</v>
      </c>
      <c r="AE247" s="94">
        <f t="shared" si="2203"/>
        <v>0</v>
      </c>
      <c r="AF247" s="94">
        <f t="shared" si="2203"/>
        <v>0</v>
      </c>
      <c r="AG247" s="45">
        <f t="shared" si="2203"/>
        <v>46</v>
      </c>
      <c r="AH247" s="45">
        <f t="shared" si="2203"/>
        <v>2922470.5360083329</v>
      </c>
      <c r="AI247" s="45">
        <f t="shared" si="2203"/>
        <v>0</v>
      </c>
      <c r="AJ247" s="45">
        <f t="shared" si="2203"/>
        <v>0</v>
      </c>
      <c r="AK247" s="45">
        <f t="shared" si="2203"/>
        <v>0</v>
      </c>
      <c r="AL247" s="45">
        <f t="shared" si="2203"/>
        <v>0</v>
      </c>
      <c r="AM247" s="45">
        <f t="shared" si="2203"/>
        <v>0</v>
      </c>
      <c r="AN247" s="45">
        <f t="shared" si="2203"/>
        <v>0</v>
      </c>
      <c r="AO247" s="94">
        <f t="shared" si="2203"/>
        <v>40</v>
      </c>
      <c r="AP247" s="94">
        <f t="shared" si="2203"/>
        <v>2502371.9772239998</v>
      </c>
      <c r="AQ247" s="94">
        <f t="shared" si="2203"/>
        <v>0</v>
      </c>
      <c r="AR247" s="94">
        <f t="shared" si="2203"/>
        <v>0</v>
      </c>
      <c r="AS247" s="94">
        <f t="shared" si="2203"/>
        <v>82</v>
      </c>
      <c r="AT247" s="94">
        <f t="shared" si="2203"/>
        <v>5013789.4508799994</v>
      </c>
      <c r="AU247" s="94">
        <f t="shared" si="2203"/>
        <v>0</v>
      </c>
      <c r="AV247" s="94">
        <f t="shared" si="2203"/>
        <v>0</v>
      </c>
      <c r="AW247" s="94">
        <f t="shared" si="2203"/>
        <v>0</v>
      </c>
      <c r="AX247" s="94">
        <f t="shared" si="2203"/>
        <v>0</v>
      </c>
      <c r="AY247" s="94">
        <f t="shared" si="2203"/>
        <v>0</v>
      </c>
      <c r="AZ247" s="94">
        <f t="shared" si="2203"/>
        <v>0</v>
      </c>
      <c r="BA247" s="94">
        <f t="shared" si="2203"/>
        <v>3</v>
      </c>
      <c r="BB247" s="94">
        <f t="shared" si="2203"/>
        <v>185083.20165999999</v>
      </c>
      <c r="BC247" s="94">
        <f t="shared" si="2203"/>
        <v>0</v>
      </c>
      <c r="BD247" s="94">
        <f t="shared" si="2203"/>
        <v>0</v>
      </c>
      <c r="BE247" s="94">
        <f t="shared" si="2203"/>
        <v>0</v>
      </c>
      <c r="BF247" s="94">
        <f t="shared" si="2203"/>
        <v>0</v>
      </c>
      <c r="BG247" s="94">
        <f t="shared" si="2203"/>
        <v>0</v>
      </c>
      <c r="BH247" s="94">
        <f t="shared" si="2203"/>
        <v>0</v>
      </c>
      <c r="BI247" s="94">
        <f t="shared" si="2203"/>
        <v>0</v>
      </c>
      <c r="BJ247" s="94">
        <f t="shared" si="2203"/>
        <v>0</v>
      </c>
      <c r="BK247" s="94">
        <f t="shared" si="2203"/>
        <v>12</v>
      </c>
      <c r="BL247" s="94">
        <f t="shared" si="2203"/>
        <v>692186.61434999993</v>
      </c>
      <c r="BM247" s="94">
        <f t="shared" si="2203"/>
        <v>6</v>
      </c>
      <c r="BN247" s="94">
        <f t="shared" si="2203"/>
        <v>331129.78009999992</v>
      </c>
      <c r="BO247" s="94">
        <f t="shared" si="2203"/>
        <v>0</v>
      </c>
      <c r="BP247" s="94">
        <f t="shared" si="2203"/>
        <v>0</v>
      </c>
      <c r="BQ247" s="94">
        <f t="shared" si="2203"/>
        <v>0</v>
      </c>
      <c r="BR247" s="94">
        <f t="shared" si="2203"/>
        <v>0</v>
      </c>
      <c r="BS247" s="94">
        <f t="shared" si="2203"/>
        <v>0</v>
      </c>
      <c r="BT247" s="94">
        <f t="shared" si="2203"/>
        <v>0</v>
      </c>
      <c r="BU247" s="94">
        <f t="shared" si="2203"/>
        <v>0</v>
      </c>
      <c r="BV247" s="94">
        <f t="shared" si="2203"/>
        <v>0</v>
      </c>
      <c r="BW247" s="94">
        <f t="shared" si="2203"/>
        <v>0</v>
      </c>
      <c r="BX247" s="94">
        <f t="shared" si="2203"/>
        <v>0</v>
      </c>
      <c r="BY247" s="94">
        <f t="shared" si="2203"/>
        <v>0</v>
      </c>
      <c r="BZ247" s="94">
        <f t="shared" si="2203"/>
        <v>0</v>
      </c>
      <c r="CA247" s="94">
        <f t="shared" ref="CA247:DR247" si="2205">SUM(CA248:CA252)</f>
        <v>0</v>
      </c>
      <c r="CB247" s="94">
        <f t="shared" si="2205"/>
        <v>0</v>
      </c>
      <c r="CC247" s="94">
        <f t="shared" si="2205"/>
        <v>2</v>
      </c>
      <c r="CD247" s="94">
        <f t="shared" si="2205"/>
        <v>110357.34527999998</v>
      </c>
      <c r="CE247" s="94">
        <f t="shared" si="2205"/>
        <v>0</v>
      </c>
      <c r="CF247" s="94">
        <f t="shared" si="2205"/>
        <v>0</v>
      </c>
      <c r="CG247" s="94">
        <f t="shared" si="2205"/>
        <v>0</v>
      </c>
      <c r="CH247" s="94">
        <f t="shared" si="2205"/>
        <v>0</v>
      </c>
      <c r="CI247" s="94">
        <f t="shared" si="2205"/>
        <v>0</v>
      </c>
      <c r="CJ247" s="94">
        <f t="shared" si="2205"/>
        <v>0</v>
      </c>
      <c r="CK247" s="94">
        <f t="shared" si="2205"/>
        <v>5</v>
      </c>
      <c r="CL247" s="94">
        <f t="shared" si="2205"/>
        <v>251386.35200000001</v>
      </c>
      <c r="CM247" s="94">
        <f t="shared" si="2205"/>
        <v>36</v>
      </c>
      <c r="CN247" s="94">
        <f t="shared" si="2205"/>
        <v>2231830.4943269999</v>
      </c>
      <c r="CO247" s="94">
        <f t="shared" si="2205"/>
        <v>13</v>
      </c>
      <c r="CP247" s="94">
        <f t="shared" si="2205"/>
        <v>918941.5347839999</v>
      </c>
      <c r="CQ247" s="99">
        <f t="shared" si="2205"/>
        <v>4</v>
      </c>
      <c r="CR247" s="94">
        <f t="shared" si="2205"/>
        <v>236127.3688666666</v>
      </c>
      <c r="CS247" s="94">
        <f t="shared" si="2205"/>
        <v>8</v>
      </c>
      <c r="CT247" s="94">
        <f t="shared" si="2205"/>
        <v>511690.90442400001</v>
      </c>
      <c r="CU247" s="94">
        <f t="shared" si="2205"/>
        <v>3</v>
      </c>
      <c r="CV247" s="94">
        <f t="shared" si="2205"/>
        <v>180165.41222399997</v>
      </c>
      <c r="CW247" s="94">
        <f t="shared" si="2205"/>
        <v>28</v>
      </c>
      <c r="CX247" s="94">
        <f t="shared" si="2205"/>
        <v>1779458.094792</v>
      </c>
      <c r="CY247" s="94">
        <f t="shared" si="2205"/>
        <v>11</v>
      </c>
      <c r="CZ247" s="94">
        <f t="shared" si="2205"/>
        <v>641592.74443600001</v>
      </c>
      <c r="DA247" s="94">
        <f t="shared" si="2205"/>
        <v>17</v>
      </c>
      <c r="DB247" s="94">
        <f t="shared" si="2205"/>
        <v>1223197.1871209997</v>
      </c>
      <c r="DC247" s="94">
        <f t="shared" si="2205"/>
        <v>18</v>
      </c>
      <c r="DD247" s="94">
        <f t="shared" si="2205"/>
        <v>926071.31819999986</v>
      </c>
      <c r="DE247" s="94">
        <f t="shared" si="2205"/>
        <v>12</v>
      </c>
      <c r="DF247" s="94">
        <f t="shared" si="2205"/>
        <v>686609.64892333327</v>
      </c>
      <c r="DG247" s="94">
        <f t="shared" si="2205"/>
        <v>1</v>
      </c>
      <c r="DH247" s="94">
        <f t="shared" si="2205"/>
        <v>76606.185599999997</v>
      </c>
      <c r="DI247" s="94">
        <f t="shared" si="2205"/>
        <v>6</v>
      </c>
      <c r="DJ247" s="94">
        <f t="shared" si="2205"/>
        <v>372275.58731999999</v>
      </c>
      <c r="DK247" s="94">
        <f t="shared" si="2205"/>
        <v>0</v>
      </c>
      <c r="DL247" s="94">
        <f t="shared" si="2205"/>
        <v>0</v>
      </c>
      <c r="DM247" s="94">
        <f t="shared" si="2205"/>
        <v>7</v>
      </c>
      <c r="DN247" s="94">
        <f t="shared" si="2205"/>
        <v>668060.44996374985</v>
      </c>
      <c r="DO247" s="94">
        <f t="shared" si="2205"/>
        <v>0</v>
      </c>
      <c r="DP247" s="94">
        <f t="shared" si="2205"/>
        <v>0</v>
      </c>
      <c r="DQ247" s="94">
        <f t="shared" si="2205"/>
        <v>754</v>
      </c>
      <c r="DR247" s="94">
        <f t="shared" si="2205"/>
        <v>49718130.879400745</v>
      </c>
    </row>
    <row r="248" spans="1:122" ht="28.5" customHeight="1" x14ac:dyDescent="0.25">
      <c r="A248" s="46"/>
      <c r="B248" s="47">
        <v>209</v>
      </c>
      <c r="C248" s="33" t="s">
        <v>379</v>
      </c>
      <c r="D248" s="34">
        <f t="shared" si="1818"/>
        <v>19063</v>
      </c>
      <c r="E248" s="35">
        <v>18530</v>
      </c>
      <c r="F248" s="35">
        <v>18715</v>
      </c>
      <c r="G248" s="48">
        <v>2.0499999999999998</v>
      </c>
      <c r="H248" s="37">
        <v>1</v>
      </c>
      <c r="I248" s="37">
        <v>1</v>
      </c>
      <c r="J248" s="38"/>
      <c r="K248" s="34">
        <v>1.4</v>
      </c>
      <c r="L248" s="34">
        <v>1.68</v>
      </c>
      <c r="M248" s="34">
        <v>2.23</v>
      </c>
      <c r="N248" s="34">
        <v>2.57</v>
      </c>
      <c r="O248" s="39">
        <v>54</v>
      </c>
      <c r="P248" s="39">
        <f t="shared" ref="P248:P251" si="2206">(O248/12*5*$D248*$G248*$H248*$K248*P$9)+(O248/12*4*$E248*$G248*$I248*$K248*P$10)+(O248/12*3*$F248*$G248*$I248*$K248*P$10)</f>
        <v>3093912.8797499994</v>
      </c>
      <c r="Q248" s="39">
        <v>0</v>
      </c>
      <c r="R248" s="39">
        <f t="shared" ref="R248:R251" si="2207">(Q248/12*5*$D248*$G248*$H248*$K248*R$9)+(Q248/12*4*$E248*$G248*$I248*$K248*R$10)+(Q248/12*3*$F248*$G248*$I248*$K248*R$10)</f>
        <v>0</v>
      </c>
      <c r="S248" s="39">
        <v>0</v>
      </c>
      <c r="T248" s="39">
        <f t="shared" ref="T248:T251" si="2208">(S248/12*5*$D248*$G248*$H248*$K248*T$9)+(S248/12*4*$E248*$G248*$I248*$K248*T$10)+(S248/12*3*$F248*$G248*$I248*$K248*T$10)</f>
        <v>0</v>
      </c>
      <c r="U248" s="39"/>
      <c r="V248" s="39">
        <f t="shared" ref="V248:V251" si="2209">(U248/12*5*$D248*$G248*$H248*$K248*V$9)+(U248/12*4*$E248*$G248*$I248*$K248*V$10)+(U248/12*3*$F248*$G248*$I248*$K248*V$10)</f>
        <v>0</v>
      </c>
      <c r="W248" s="39"/>
      <c r="X248" s="39">
        <f t="shared" ref="X248:X251" si="2210">(W248/12*5*$D248*$G248*$H248*$K248*X$9)+(W248/12*4*$E248*$G248*$I248*$K248*X$10)+(W248/12*3*$F248*$G248*$I248*$K248*X$10)</f>
        <v>0</v>
      </c>
      <c r="Y248" s="39">
        <v>2</v>
      </c>
      <c r="Z248" s="39">
        <f t="shared" ref="Z248:Z251" si="2211">(Y248/12*5*$D248*$G248*$H248*$K248*Z$9)+(Y248/12*4*$E248*$G248*$I248*$K248*Z$10)+(Y248/12*3*$F248*$G248*$I248*$K248*Z$10)</f>
        <v>114589.36591666666</v>
      </c>
      <c r="AA248" s="39">
        <v>0</v>
      </c>
      <c r="AB248" s="39">
        <f t="shared" ref="AB248:AB251" si="2212">(AA248/12*5*$D248*$G248*$H248*$K248*AB$9)+(AA248/12*4*$E248*$G248*$I248*$K248*AB$10)+(AA248/12*3*$F248*$G248*$I248*$K248*AB$10)</f>
        <v>0</v>
      </c>
      <c r="AC248" s="39">
        <v>0</v>
      </c>
      <c r="AD248" s="39">
        <f t="shared" ref="AD248:AD251" si="2213">(AC248/12*5*$D248*$G248*$H248*$K248*AD$9)+(AC248/12*4*$E248*$G248*$I248*$K248*AD$10)+(AC248/12*3*$F248*$G248*$I248*$K248*AD$10)</f>
        <v>0</v>
      </c>
      <c r="AE248" s="39">
        <v>0</v>
      </c>
      <c r="AF248" s="39">
        <f t="shared" ref="AF248:AF251" si="2214">(AE248/12*5*$D248*$G248*$H248*$K248*AF$9)+(AE248/12*4*$E248*$G248*$I248*$K248*AF$10)+(AE248/12*3*$F248*$G248*$I248*$K248*AF$10)</f>
        <v>0</v>
      </c>
      <c r="AG248" s="39">
        <v>11</v>
      </c>
      <c r="AH248" s="39">
        <f t="shared" ref="AH248:AH251" si="2215">(AG248/12*5*$D248*$G248*$H248*$K248*AH$9)+(AG248/12*4*$E248*$G248*$I248*$K248*AH$10)+(AG248/12*3*$F248*$G248*$I248*$K248*AH$10)</f>
        <v>630241.51254166663</v>
      </c>
      <c r="AI248" s="39"/>
      <c r="AJ248" s="39">
        <f t="shared" ref="AJ248:AJ251" si="2216">(AI248/12*5*$D248*$G248*$H248*$K248*AJ$9)+(AI248/12*4*$E248*$G248*$I248*$K248*AJ$10)+(AI248/12*3*$F248*$G248*$I248*$K248*AJ$10)</f>
        <v>0</v>
      </c>
      <c r="AK248" s="39"/>
      <c r="AL248" s="39">
        <f t="shared" ref="AL248:AL251" si="2217">(AK248/12*5*$D248*$G248*$H248*$K248*AL$9)+(AK248/12*4*$E248*$G248*$I248*$K248*AL$10)+(AK248/12*3*$F248*$G248*$I248*$K248*AL$10)</f>
        <v>0</v>
      </c>
      <c r="AM248" s="42">
        <v>0</v>
      </c>
      <c r="AN248" s="39">
        <f t="shared" ref="AN248:AN251" si="2218">(AM248/12*5*$D248*$G248*$H248*$K248*AN$9)+(AM248/12*4*$E248*$G248*$I248*$K248*AN$10)+(AM248/12*3*$F248*$G248*$I248*$K248*AN$10)</f>
        <v>0</v>
      </c>
      <c r="AO248" s="43">
        <v>8</v>
      </c>
      <c r="AP248" s="39">
        <f t="shared" ref="AP248:AP251" si="2219">(AO248/12*5*$D248*$G248*$H248*$L248*AP$9)+(AO248/12*4*$E248*$G248*$I248*$L248*AP$10)+(AO248/12*3*$F248*$G248*$I248*$L248*AP$10)</f>
        <v>529807.64815999998</v>
      </c>
      <c r="AQ248" s="39"/>
      <c r="AR248" s="39">
        <f t="shared" ref="AR248:AR251" si="2220">(AQ248/12*5*$D248*$G248*$H248*$L248*AR$9)+(AQ248/12*4*$E248*$G248*$I248*$L248*AR$10)+(AQ248/12*3*$F248*$G248*$I248*$L248*AR$10)</f>
        <v>0</v>
      </c>
      <c r="AS248" s="39">
        <v>12</v>
      </c>
      <c r="AT248" s="39">
        <f t="shared" ref="AT248:AT251" si="2221">(AS248/12*5*$D248*$G248*$H248*$L248*AT$9)+(AS248/12*4*$E248*$G248*$I248*$L248*AT$10)+(AS248/12*3*$F248*$G248*$I248*$L248*AT$11)</f>
        <v>794711.47223999992</v>
      </c>
      <c r="AU248" s="39">
        <v>0</v>
      </c>
      <c r="AV248" s="39">
        <f t="shared" ref="AV248:AV251" si="2222">(AU248/12*5*$D248*$G248*$H248*$L248*AV$9)+(AU248/12*4*$E248*$G248*$I248*$L248*AV$10)+(AU248/12*3*$F248*$G248*$I248*$L248*AV$10)</f>
        <v>0</v>
      </c>
      <c r="AW248" s="39"/>
      <c r="AX248" s="39">
        <f t="shared" ref="AX248:AX251" si="2223">(AW248/12*5*$D248*$G248*$H248*$K248*AX$9)+(AW248/12*4*$E248*$G248*$I248*$K248*AX$10)+(AW248/12*3*$F248*$G248*$I248*$K248*AX$10)</f>
        <v>0</v>
      </c>
      <c r="AY248" s="39"/>
      <c r="AZ248" s="39">
        <f t="shared" ref="AZ248:AZ251" si="2224">(AY248/12*5*$D248*$G248*$H248*$K248*AZ$9)+(AY248/12*4*$E248*$G248*$I248*$K248*AZ$10)+(AY248/12*3*$F248*$G248*$I248*$K248*AZ$10)</f>
        <v>0</v>
      </c>
      <c r="BA248" s="39">
        <v>1</v>
      </c>
      <c r="BB248" s="39">
        <f t="shared" ref="BB248:BB251" si="2225">(BA248/12*5*$D248*$G248*$H248*$L248*BB$9)+(BA248/12*4*$E248*$G248*$I248*$L248*BB$10)+(BA248/12*3*$F248*$G248*$I248*$L248*BB$10)</f>
        <v>64417.752699999997</v>
      </c>
      <c r="BC248" s="39">
        <v>0</v>
      </c>
      <c r="BD248" s="39">
        <f t="shared" ref="BD248:BD251" si="2226">(BC248/12*5*$D248*$G248*$H248*$K248*BD$9)+(BC248/12*4*$E248*$G248*$I248*$K248*BD$10)+(BC248/12*3*$F248*$G248*$I248*$K248*BD$10)</f>
        <v>0</v>
      </c>
      <c r="BE248" s="39">
        <v>0</v>
      </c>
      <c r="BF248" s="39">
        <f t="shared" ref="BF248:BF251" si="2227">(BE248/12*5*$D248*$G248*$H248*$K248*BF$9)+(BE248/12*4*$E248*$G248*$I248*$K248*BF$10)+(BE248/12*3*$F248*$G248*$I248*$K248*BF$10)</f>
        <v>0</v>
      </c>
      <c r="BG248" s="39">
        <v>0</v>
      </c>
      <c r="BH248" s="39">
        <f t="shared" ref="BH248:BH251" si="2228">(BG248/12*5*$D248*$G248*$H248*$K248*BH$9)+(BG248/12*4*$E248*$G248*$I248*$K248*BH$10)+(BG248/12*3*$F248*$G248*$I248*$K248*BH$10)</f>
        <v>0</v>
      </c>
      <c r="BI248" s="39">
        <v>0</v>
      </c>
      <c r="BJ248" s="39">
        <f t="shared" ref="BJ248:BJ251" si="2229">(BI248/12*5*$D248*$G248*$H248*$L248*BJ$9)+(BI248/12*4*$E248*$G248*$I248*$L248*BJ$10)+(BI248/12*3*$F248*$G248*$I248*$L248*BJ$10)</f>
        <v>0</v>
      </c>
      <c r="BK248" s="39">
        <v>12</v>
      </c>
      <c r="BL248" s="39">
        <f t="shared" ref="BL248:BL251" si="2230">(BK248/12*5*$D248*$G248*$H248*$K248*BL$9)+(BK248/12*4*$E248*$G248*$I248*$K248*BL$10)+(BK248/12*3*$F248*$G248*$I248*$K248*BL$10)</f>
        <v>692186.61434999993</v>
      </c>
      <c r="BM248" s="39">
        <v>6</v>
      </c>
      <c r="BN248" s="39">
        <f>(BM248/12*5*$D248*$G248*$H248*$K248*BN$9)+(BM248/12*4*$E248*$G248*$I248*$K248*BN$10)+(BM248/12*3*$F248*$G248*$I248*$K248*BN$11)</f>
        <v>331129.78009999992</v>
      </c>
      <c r="BO248" s="49">
        <v>0</v>
      </c>
      <c r="BP248" s="39">
        <f t="shared" ref="BP248:BP251" si="2231">(BO248/12*5*$D248*$G248*$H248*$L248*BP$9)+(BO248/12*4*$E248*$G248*$I248*$L248*BP$10)+(BO248/12*3*$F248*$G248*$I248*$L248*BP$10)</f>
        <v>0</v>
      </c>
      <c r="BQ248" s="39">
        <v>0</v>
      </c>
      <c r="BR248" s="39">
        <f t="shared" ref="BR248:BR251" si="2232">(BQ248/12*5*$D248*$G248*$H248*$L248*BR$9)+(BQ248/12*4*$E248*$G248*$I248*$L248*BR$10)+(BQ248/12*3*$F248*$G248*$I248*$L248*BR$10)</f>
        <v>0</v>
      </c>
      <c r="BS248" s="39">
        <v>0</v>
      </c>
      <c r="BT248" s="39">
        <f t="shared" ref="BT248:BT251" si="2233">(BS248/12*5*$D248*$G248*$H248*$K248*BT$9)+(BS248/12*4*$E248*$G248*$I248*$K248*BT$10)+(BS248/12*3*$F248*$G248*$I248*$K248*BT$10)</f>
        <v>0</v>
      </c>
      <c r="BU248" s="39">
        <v>0</v>
      </c>
      <c r="BV248" s="39">
        <f t="shared" ref="BV248:BV251" si="2234">(BU248/12*5*$D248*$G248*$H248*$K248*BV$9)+(BU248/12*4*$E248*$G248*$I248*$K248*BV$10)+(BU248/12*3*$F248*$G248*$I248*$K248*BV$10)</f>
        <v>0</v>
      </c>
      <c r="BW248" s="39">
        <v>0</v>
      </c>
      <c r="BX248" s="39">
        <f t="shared" ref="BX248:BX251" si="2235">(BW248/12*5*$D248*$G248*$H248*$L248*BX$9)+(BW248/12*4*$E248*$G248*$I248*$L248*BX$10)+(BW248/12*3*$F248*$G248*$I248*$L248*BX$10)</f>
        <v>0</v>
      </c>
      <c r="BY248" s="39"/>
      <c r="BZ248" s="39">
        <f t="shared" ref="BZ248:BZ251" si="2236">(BY248/12*5*$D248*$G248*$H248*$L248*BZ$9)+(BY248/12*4*$E248*$G248*$I248*$L248*BZ$10)+(BY248/12*3*$F248*$G248*$I248*$L248*BZ$10)</f>
        <v>0</v>
      </c>
      <c r="CA248" s="39">
        <v>0</v>
      </c>
      <c r="CB248" s="39">
        <f t="shared" ref="CB248:CB251" si="2237">(CA248/12*5*$D248*$G248*$H248*$K248*CB$9)+(CA248/12*4*$E248*$G248*$I248*$K248*CB$10)+(CA248/12*3*$F248*$G248*$I248*$K248*CB$10)</f>
        <v>0</v>
      </c>
      <c r="CC248" s="39">
        <v>0</v>
      </c>
      <c r="CD248" s="39">
        <f t="shared" ref="CD248:CD251" si="2238">(CC248/12*5*$D248*$G248*$H248*$L248*CD$9)+(CC248/12*4*$E248*$G248*$I248*$L248*CD$10)+(CC248/12*3*$F248*$G248*$I248*$L248*CD$10)</f>
        <v>0</v>
      </c>
      <c r="CE248" s="39">
        <v>0</v>
      </c>
      <c r="CF248" s="39">
        <f t="shared" ref="CF248:CF251" si="2239">(CE248/12*5*$D248*$G248*$H248*$K248*CF$9)+(CE248/12*4*$E248*$G248*$I248*$K248*CF$10)+(CE248/12*3*$F248*$G248*$I248*$K248*CF$10)</f>
        <v>0</v>
      </c>
      <c r="CG248" s="39"/>
      <c r="CH248" s="39">
        <f t="shared" ref="CH248:CH251" si="2240">(CG248/12*5*$D248*$G248*$H248*$K248*CH$9)+(CG248/12*4*$E248*$G248*$I248*$K248*CH$10)+(CG248/12*3*$F248*$G248*$I248*$K248*CH$10)</f>
        <v>0</v>
      </c>
      <c r="CI248" s="39"/>
      <c r="CJ248" s="39">
        <f t="shared" ref="CJ248:CJ251" si="2241">(CI248/12*5*$D248*$G248*$H248*$K248*CJ$9)+(CI248/12*4*$E248*$G248*$I248*$K248*CJ$10)+(CI248/12*3*$F248*$G248*$I248*$K248*CJ$10)</f>
        <v>0</v>
      </c>
      <c r="CK248" s="39"/>
      <c r="CL248" s="39">
        <f t="shared" ref="CL248:CL251" si="2242">(CK248/12*5*$D248*$G248*$H248*$K248*CL$9)+(CK248/12*4*$E248*$G248*$I248*$K248*CL$10)+(CK248/12*3*$F248*$G248*$I248*$K248*CL$10)</f>
        <v>0</v>
      </c>
      <c r="CM248" s="39">
        <v>15</v>
      </c>
      <c r="CN248" s="39">
        <f t="shared" ref="CN248:CN251" si="2243">(CM248/12*5*$D248*$G248*$H248*$L248*CN$9)+(CM248/12*4*$E248*$G248*$I248*$L248*CN$10)+(CM248/12*3*$F248*$G248*$I248*$L248*CN$10)</f>
        <v>984772.3877249998</v>
      </c>
      <c r="CO248" s="39"/>
      <c r="CP248" s="39">
        <f t="shared" ref="CP248:CP251" si="2244">(CO248/12*5*$D248*$G248*$H248*$L248*CP$9)+(CO248/12*4*$E248*$G248*$I248*$L248*CP$10)+(CO248/12*3*$F248*$G248*$I248*$L248*CP$10)</f>
        <v>0</v>
      </c>
      <c r="CQ248" s="44">
        <v>2</v>
      </c>
      <c r="CR248" s="39">
        <f t="shared" ref="CR248:CR251" si="2245">(CQ248/12*5*$D248*$G248*$H248*$K248*CR$9)+(CQ248/12*4*$E248*$G248*$I248*$K248*CR$10)+(CQ248/12*3*$F248*$G248*$I248*$K248*CR$10)</f>
        <v>121929.74966666664</v>
      </c>
      <c r="CS248" s="39"/>
      <c r="CT248" s="39">
        <f t="shared" ref="CT248:CT251" si="2246">(CS248/12*5*$D248*$G248*$H248*$L248*CT$9)+(CS248/12*4*$E248*$G248*$I248*$L248*CT$10)+(CS248/12*3*$F248*$G248*$I248*$L248*CT$10)</f>
        <v>0</v>
      </c>
      <c r="CU248" s="39"/>
      <c r="CV248" s="39">
        <f t="shared" ref="CV248:CV251" si="2247">(CU248/12*5*$D248*$G248*$H248*$L248*CV$9)+(CU248/12*4*$E248*$G248*$I248*$L248*CV$10)+(CU248/12*3*$F248*$G248*$I248*$L248*CV$10)</f>
        <v>0</v>
      </c>
      <c r="CW248" s="39">
        <v>4</v>
      </c>
      <c r="CX248" s="39">
        <f t="shared" ref="CX248:CX251" si="2248">(CW248/12*5*$D248*$G248*$H248*$L248*CX$9)+(CW248/12*4*$E248*$G248*$I248*$L248*CX$10)+(CW248/12*3*$F248*$G248*$I248*$L248*CX$10)</f>
        <v>295614.99953999993</v>
      </c>
      <c r="CY248" s="39">
        <v>1</v>
      </c>
      <c r="CZ248" s="39">
        <f t="shared" ref="CZ248:CZ251" si="2249">(CY248/12*5*$D248*$G248*$H248*$L248*CZ$9)+(CY248/12*4*$E248*$G248*$I248*$L248*CZ$10)+(CY248/12*3*$F248*$G248*$I248*$L248*CZ$10)</f>
        <v>73766.97285999998</v>
      </c>
      <c r="DA248" s="39">
        <v>5</v>
      </c>
      <c r="DB248" s="39">
        <f t="shared" ref="DB248:DB251" si="2250">(DA248/12*5*$D248*$G248*$H248*$L248*DB$9)+(DA248/12*4*$E248*$G248*$I248*$L248*DB$10)+(DA248/12*3*$F248*$G248*$I248*$L248*DB$10)</f>
        <v>369518.74942499993</v>
      </c>
      <c r="DC248" s="39"/>
      <c r="DD248" s="39">
        <f t="shared" ref="DD248:DD251" si="2251">(DC248/12*5*$D248*$G248*$H248*$K248*DD$9)+(DC248/12*4*$E248*$G248*$I248*$K248*DD$10)+(DC248/12*3*$F248*$G248*$I248*$K248*DD$10)</f>
        <v>0</v>
      </c>
      <c r="DE248" s="39">
        <v>4</v>
      </c>
      <c r="DF248" s="39">
        <f t="shared" ref="DF248:DF251" si="2252">(DE248/12*5*$D248*$G248*$H248*$K248*DF$9)+(DE248/12*4*$E248*$G248*$I248*$K248*DF$10)+(DE248/12*3*$F248*$G248*$I248*$K248*DF$10)</f>
        <v>251123.95723333329</v>
      </c>
      <c r="DG248" s="39"/>
      <c r="DH248" s="39">
        <f t="shared" ref="DH248:DH251" si="2253">(DG248/12*5*$D248*$G248*$H248*$L248*DH$9)+(DG248/12*4*$E248*$G248*$I248*$L248*DH$10)+(DG248/12*3*$F248*$G248*$I248*$L248*DH$10)</f>
        <v>0</v>
      </c>
      <c r="DI248" s="39"/>
      <c r="DJ248" s="39">
        <f t="shared" ref="DJ248:DJ251" si="2254">(DI248/12*5*$D248*$G248*$H248*$L248*DJ$9)+(DI248/12*4*$E248*$G248*$I248*$L248*DJ$10)+(DI248/12*3*$F248*$G248*$I248*$L248*DJ$10)</f>
        <v>0</v>
      </c>
      <c r="DK248" s="39"/>
      <c r="DL248" s="39">
        <f t="shared" ref="DL248:DL251" si="2255">(DK248/12*5*$D248*$G248*$H248*$M248*DL$9)+(DK248/12*4*$E248*$G248*$I248*$M248*DL$10)+(DK248/12*3*$F248*$G248*$I248*$M248*DL$10)</f>
        <v>0</v>
      </c>
      <c r="DM248" s="39">
        <v>1</v>
      </c>
      <c r="DN248" s="39">
        <f t="shared" si="2150"/>
        <v>117354.23499791665</v>
      </c>
      <c r="DO248" s="39"/>
      <c r="DP248" s="39">
        <f t="shared" si="1815"/>
        <v>0</v>
      </c>
      <c r="DQ248" s="39">
        <f t="shared" ref="DQ248:DR252" si="2256">SUM(O248,Q248,S248,U248,W248,Y248,AA248,AC248,AE248,AG248,AI248,AK248,AM248,AO248,AQ248,AS248,AU248,AW248,AY248,BA248,BC248,BE248,BG248,BI248,BK248,BM248,BO248,BQ248,BS248,BU248,BW248,BY248,CA248,CC248,CE248,CG248,CI248,CK248,CM248,CO248,CQ248,CS248,CU248,CW248,CY248,DA248,DC248,DE248,DG248,DI248,DK248,DM248,DO248)</f>
        <v>138</v>
      </c>
      <c r="DR248" s="39">
        <f t="shared" si="2256"/>
        <v>8465078.0772062484</v>
      </c>
    </row>
    <row r="249" spans="1:122" ht="45" customHeight="1" x14ac:dyDescent="0.25">
      <c r="A249" s="46"/>
      <c r="B249" s="47">
        <v>210</v>
      </c>
      <c r="C249" s="33" t="s">
        <v>380</v>
      </c>
      <c r="D249" s="34">
        <f t="shared" si="1818"/>
        <v>19063</v>
      </c>
      <c r="E249" s="35">
        <v>18530</v>
      </c>
      <c r="F249" s="35">
        <v>18715</v>
      </c>
      <c r="G249" s="48">
        <v>1.54</v>
      </c>
      <c r="H249" s="37">
        <v>1</v>
      </c>
      <c r="I249" s="37">
        <v>1</v>
      </c>
      <c r="J249" s="38"/>
      <c r="K249" s="34">
        <v>1.4</v>
      </c>
      <c r="L249" s="34">
        <v>1.68</v>
      </c>
      <c r="M249" s="34">
        <v>2.23</v>
      </c>
      <c r="N249" s="34">
        <v>2.57</v>
      </c>
      <c r="O249" s="39">
        <v>11</v>
      </c>
      <c r="P249" s="39">
        <f t="shared" si="2206"/>
        <v>473449.72161666665</v>
      </c>
      <c r="Q249" s="39">
        <v>0</v>
      </c>
      <c r="R249" s="39">
        <f t="shared" si="2207"/>
        <v>0</v>
      </c>
      <c r="S249" s="39">
        <v>0</v>
      </c>
      <c r="T249" s="39">
        <f t="shared" si="2208"/>
        <v>0</v>
      </c>
      <c r="U249" s="39"/>
      <c r="V249" s="39">
        <f t="shared" si="2209"/>
        <v>0</v>
      </c>
      <c r="W249" s="39"/>
      <c r="X249" s="39">
        <f t="shared" si="2210"/>
        <v>0</v>
      </c>
      <c r="Y249" s="39">
        <v>0</v>
      </c>
      <c r="Z249" s="39">
        <f t="shared" si="2211"/>
        <v>0</v>
      </c>
      <c r="AA249" s="39">
        <v>0</v>
      </c>
      <c r="AB249" s="39">
        <f t="shared" si="2212"/>
        <v>0</v>
      </c>
      <c r="AC249" s="39">
        <v>0</v>
      </c>
      <c r="AD249" s="39">
        <f t="shared" si="2213"/>
        <v>0</v>
      </c>
      <c r="AE249" s="39">
        <v>0</v>
      </c>
      <c r="AF249" s="39">
        <f t="shared" si="2214"/>
        <v>0</v>
      </c>
      <c r="AG249" s="39">
        <v>4</v>
      </c>
      <c r="AH249" s="39">
        <f t="shared" si="2215"/>
        <v>172163.53513333332</v>
      </c>
      <c r="AI249" s="39"/>
      <c r="AJ249" s="39">
        <f t="shared" si="2216"/>
        <v>0</v>
      </c>
      <c r="AK249" s="39"/>
      <c r="AL249" s="39">
        <f t="shared" si="2217"/>
        <v>0</v>
      </c>
      <c r="AM249" s="42">
        <v>0</v>
      </c>
      <c r="AN249" s="39">
        <f t="shared" si="2218"/>
        <v>0</v>
      </c>
      <c r="AO249" s="43">
        <v>1</v>
      </c>
      <c r="AP249" s="39">
        <f t="shared" si="2219"/>
        <v>49750.230375999992</v>
      </c>
      <c r="AQ249" s="39">
        <v>0</v>
      </c>
      <c r="AR249" s="39">
        <f t="shared" si="2220"/>
        <v>0</v>
      </c>
      <c r="AS249" s="39">
        <v>10</v>
      </c>
      <c r="AT249" s="39">
        <f t="shared" si="2221"/>
        <v>497502.30376000004</v>
      </c>
      <c r="AU249" s="39"/>
      <c r="AV249" s="39">
        <f t="shared" si="2222"/>
        <v>0</v>
      </c>
      <c r="AW249" s="39"/>
      <c r="AX249" s="39">
        <f t="shared" si="2223"/>
        <v>0</v>
      </c>
      <c r="AY249" s="39"/>
      <c r="AZ249" s="39">
        <f t="shared" si="2224"/>
        <v>0</v>
      </c>
      <c r="BA249" s="39">
        <v>0</v>
      </c>
      <c r="BB249" s="39">
        <f t="shared" si="2225"/>
        <v>0</v>
      </c>
      <c r="BC249" s="39">
        <v>0</v>
      </c>
      <c r="BD249" s="39">
        <f t="shared" si="2226"/>
        <v>0</v>
      </c>
      <c r="BE249" s="39">
        <v>0</v>
      </c>
      <c r="BF249" s="39">
        <f t="shared" si="2227"/>
        <v>0</v>
      </c>
      <c r="BG249" s="39">
        <v>0</v>
      </c>
      <c r="BH249" s="39">
        <f t="shared" si="2228"/>
        <v>0</v>
      </c>
      <c r="BI249" s="39">
        <v>0</v>
      </c>
      <c r="BJ249" s="39">
        <f t="shared" si="2229"/>
        <v>0</v>
      </c>
      <c r="BK249" s="39">
        <v>0</v>
      </c>
      <c r="BL249" s="39">
        <f t="shared" si="2230"/>
        <v>0</v>
      </c>
      <c r="BM249" s="39"/>
      <c r="BN249" s="39">
        <f t="shared" ref="BN249:BN251" si="2257">(BM249/12*5*$D249*$G249*$H249*$K249*BN$9)+(BM249/12*4*$E249*$G249*$I249*$K249*BN$10)+(BM249/12*3*$F249*$G249*$I249*$K249*BN$10)</f>
        <v>0</v>
      </c>
      <c r="BO249" s="49">
        <v>0</v>
      </c>
      <c r="BP249" s="39">
        <f t="shared" si="2231"/>
        <v>0</v>
      </c>
      <c r="BQ249" s="39">
        <v>0</v>
      </c>
      <c r="BR249" s="39">
        <f t="shared" si="2232"/>
        <v>0</v>
      </c>
      <c r="BS249" s="39">
        <v>0</v>
      </c>
      <c r="BT249" s="39">
        <f t="shared" si="2233"/>
        <v>0</v>
      </c>
      <c r="BU249" s="39">
        <v>0</v>
      </c>
      <c r="BV249" s="39">
        <f t="shared" si="2234"/>
        <v>0</v>
      </c>
      <c r="BW249" s="39">
        <v>0</v>
      </c>
      <c r="BX249" s="39">
        <f t="shared" si="2235"/>
        <v>0</v>
      </c>
      <c r="BY249" s="39"/>
      <c r="BZ249" s="39">
        <f t="shared" si="2236"/>
        <v>0</v>
      </c>
      <c r="CA249" s="39">
        <v>0</v>
      </c>
      <c r="CB249" s="39">
        <f t="shared" si="2237"/>
        <v>0</v>
      </c>
      <c r="CC249" s="39"/>
      <c r="CD249" s="39">
        <f t="shared" si="2238"/>
        <v>0</v>
      </c>
      <c r="CE249" s="39">
        <v>0</v>
      </c>
      <c r="CF249" s="39">
        <f t="shared" si="2239"/>
        <v>0</v>
      </c>
      <c r="CG249" s="39"/>
      <c r="CH249" s="39">
        <f t="shared" si="2240"/>
        <v>0</v>
      </c>
      <c r="CI249" s="39"/>
      <c r="CJ249" s="39">
        <f t="shared" si="2241"/>
        <v>0</v>
      </c>
      <c r="CK249" s="39"/>
      <c r="CL249" s="39">
        <f t="shared" si="2242"/>
        <v>0</v>
      </c>
      <c r="CM249" s="39">
        <v>7</v>
      </c>
      <c r="CN249" s="39">
        <f t="shared" si="2243"/>
        <v>345230.77527400001</v>
      </c>
      <c r="CO249" s="39"/>
      <c r="CP249" s="39">
        <f t="shared" si="2244"/>
        <v>0</v>
      </c>
      <c r="CQ249" s="44"/>
      <c r="CR249" s="39">
        <f t="shared" si="2245"/>
        <v>0</v>
      </c>
      <c r="CS249" s="39">
        <v>3</v>
      </c>
      <c r="CT249" s="39">
        <f t="shared" si="2246"/>
        <v>166245.56810400001</v>
      </c>
      <c r="CU249" s="39"/>
      <c r="CV249" s="39">
        <f t="shared" si="2247"/>
        <v>0</v>
      </c>
      <c r="CW249" s="39">
        <v>18</v>
      </c>
      <c r="CX249" s="39">
        <f t="shared" si="2248"/>
        <v>999322.900884</v>
      </c>
      <c r="CY249" s="39">
        <v>9</v>
      </c>
      <c r="CZ249" s="39">
        <f t="shared" si="2249"/>
        <v>498736.70431200002</v>
      </c>
      <c r="DA249" s="39"/>
      <c r="DB249" s="39">
        <f t="shared" si="2250"/>
        <v>0</v>
      </c>
      <c r="DC249" s="39">
        <v>9</v>
      </c>
      <c r="DD249" s="39">
        <f t="shared" si="2251"/>
        <v>412182.03179999988</v>
      </c>
      <c r="DE249" s="39">
        <v>3</v>
      </c>
      <c r="DF249" s="39">
        <f t="shared" si="2252"/>
        <v>141486.91249000002</v>
      </c>
      <c r="DG249" s="39"/>
      <c r="DH249" s="39">
        <f t="shared" si="2253"/>
        <v>0</v>
      </c>
      <c r="DI249" s="39">
        <v>5</v>
      </c>
      <c r="DJ249" s="39">
        <f t="shared" si="2254"/>
        <v>297975.2622</v>
      </c>
      <c r="DK249" s="39"/>
      <c r="DL249" s="39">
        <f t="shared" si="2255"/>
        <v>0</v>
      </c>
      <c r="DM249" s="39">
        <v>5</v>
      </c>
      <c r="DN249" s="39">
        <f t="shared" si="2150"/>
        <v>440793.95584583323</v>
      </c>
      <c r="DO249" s="39"/>
      <c r="DP249" s="39">
        <f t="shared" si="1815"/>
        <v>0</v>
      </c>
      <c r="DQ249" s="39">
        <f t="shared" si="2256"/>
        <v>85</v>
      </c>
      <c r="DR249" s="39">
        <f t="shared" si="2256"/>
        <v>4494839.9017958324</v>
      </c>
    </row>
    <row r="250" spans="1:122" ht="45" customHeight="1" x14ac:dyDescent="0.25">
      <c r="A250" s="46"/>
      <c r="B250" s="47">
        <v>211</v>
      </c>
      <c r="C250" s="33" t="s">
        <v>381</v>
      </c>
      <c r="D250" s="34">
        <f t="shared" si="1818"/>
        <v>19063</v>
      </c>
      <c r="E250" s="35">
        <v>18530</v>
      </c>
      <c r="F250" s="35">
        <v>18715</v>
      </c>
      <c r="G250" s="48">
        <v>1.92</v>
      </c>
      <c r="H250" s="37">
        <v>1</v>
      </c>
      <c r="I250" s="37">
        <v>1</v>
      </c>
      <c r="J250" s="38"/>
      <c r="K250" s="34">
        <v>1.4</v>
      </c>
      <c r="L250" s="34">
        <v>1.68</v>
      </c>
      <c r="M250" s="34">
        <v>2.23</v>
      </c>
      <c r="N250" s="34">
        <v>2.57</v>
      </c>
      <c r="O250" s="39">
        <v>106</v>
      </c>
      <c r="P250" s="39">
        <f t="shared" si="2206"/>
        <v>5688104.3295999998</v>
      </c>
      <c r="Q250" s="39">
        <v>15</v>
      </c>
      <c r="R250" s="39">
        <f t="shared" si="2207"/>
        <v>804920.42399999988</v>
      </c>
      <c r="S250" s="39">
        <v>0</v>
      </c>
      <c r="T250" s="39">
        <f t="shared" si="2208"/>
        <v>0</v>
      </c>
      <c r="U250" s="39"/>
      <c r="V250" s="39">
        <f t="shared" si="2209"/>
        <v>0</v>
      </c>
      <c r="W250" s="39">
        <v>18</v>
      </c>
      <c r="X250" s="39">
        <f t="shared" si="2210"/>
        <v>972437.78015999997</v>
      </c>
      <c r="Y250" s="39">
        <v>0</v>
      </c>
      <c r="Z250" s="39">
        <f t="shared" si="2211"/>
        <v>0</v>
      </c>
      <c r="AA250" s="39">
        <v>0</v>
      </c>
      <c r="AB250" s="39">
        <f t="shared" si="2212"/>
        <v>0</v>
      </c>
      <c r="AC250" s="39">
        <v>0</v>
      </c>
      <c r="AD250" s="39">
        <f t="shared" si="2213"/>
        <v>0</v>
      </c>
      <c r="AE250" s="39">
        <v>0</v>
      </c>
      <c r="AF250" s="39">
        <f t="shared" si="2214"/>
        <v>0</v>
      </c>
      <c r="AG250" s="39">
        <v>18</v>
      </c>
      <c r="AH250" s="39">
        <f t="shared" si="2215"/>
        <v>965904.50879999995</v>
      </c>
      <c r="AI250" s="39"/>
      <c r="AJ250" s="39">
        <f t="shared" si="2216"/>
        <v>0</v>
      </c>
      <c r="AK250" s="39"/>
      <c r="AL250" s="39">
        <f t="shared" si="2217"/>
        <v>0</v>
      </c>
      <c r="AM250" s="42">
        <v>0</v>
      </c>
      <c r="AN250" s="39">
        <f t="shared" si="2218"/>
        <v>0</v>
      </c>
      <c r="AO250" s="43">
        <v>31</v>
      </c>
      <c r="AP250" s="39">
        <f t="shared" si="2219"/>
        <v>1922814.0986880001</v>
      </c>
      <c r="AQ250" s="39">
        <v>0</v>
      </c>
      <c r="AR250" s="39">
        <f t="shared" si="2220"/>
        <v>0</v>
      </c>
      <c r="AS250" s="39">
        <v>60</v>
      </c>
      <c r="AT250" s="39">
        <f t="shared" si="2221"/>
        <v>3721575.6748799994</v>
      </c>
      <c r="AU250" s="39">
        <v>0</v>
      </c>
      <c r="AV250" s="39">
        <f t="shared" si="2222"/>
        <v>0</v>
      </c>
      <c r="AW250" s="39"/>
      <c r="AX250" s="39">
        <f t="shared" si="2223"/>
        <v>0</v>
      </c>
      <c r="AY250" s="39"/>
      <c r="AZ250" s="39">
        <f t="shared" si="2224"/>
        <v>0</v>
      </c>
      <c r="BA250" s="39">
        <v>2</v>
      </c>
      <c r="BB250" s="39">
        <f t="shared" si="2225"/>
        <v>120665.44895999999</v>
      </c>
      <c r="BC250" s="39">
        <v>0</v>
      </c>
      <c r="BD250" s="39">
        <f t="shared" si="2226"/>
        <v>0</v>
      </c>
      <c r="BE250" s="39">
        <v>0</v>
      </c>
      <c r="BF250" s="39">
        <f t="shared" si="2227"/>
        <v>0</v>
      </c>
      <c r="BG250" s="39">
        <v>0</v>
      </c>
      <c r="BH250" s="39">
        <f t="shared" si="2228"/>
        <v>0</v>
      </c>
      <c r="BI250" s="39">
        <v>0</v>
      </c>
      <c r="BJ250" s="39">
        <f t="shared" si="2229"/>
        <v>0</v>
      </c>
      <c r="BK250" s="39"/>
      <c r="BL250" s="39">
        <f t="shared" si="2230"/>
        <v>0</v>
      </c>
      <c r="BM250" s="39"/>
      <c r="BN250" s="39">
        <f t="shared" si="2257"/>
        <v>0</v>
      </c>
      <c r="BO250" s="49">
        <v>0</v>
      </c>
      <c r="BP250" s="39">
        <f t="shared" si="2231"/>
        <v>0</v>
      </c>
      <c r="BQ250" s="39">
        <v>0</v>
      </c>
      <c r="BR250" s="39">
        <f t="shared" si="2232"/>
        <v>0</v>
      </c>
      <c r="BS250" s="39">
        <v>0</v>
      </c>
      <c r="BT250" s="39">
        <f t="shared" si="2233"/>
        <v>0</v>
      </c>
      <c r="BU250" s="39">
        <v>0</v>
      </c>
      <c r="BV250" s="39">
        <f t="shared" si="2234"/>
        <v>0</v>
      </c>
      <c r="BW250" s="39">
        <v>0</v>
      </c>
      <c r="BX250" s="39">
        <f t="shared" si="2235"/>
        <v>0</v>
      </c>
      <c r="BY250" s="39"/>
      <c r="BZ250" s="39">
        <f t="shared" si="2236"/>
        <v>0</v>
      </c>
      <c r="CA250" s="39">
        <v>0</v>
      </c>
      <c r="CB250" s="39">
        <f t="shared" si="2237"/>
        <v>0</v>
      </c>
      <c r="CC250" s="39">
        <v>2</v>
      </c>
      <c r="CD250" s="39">
        <f t="shared" si="2238"/>
        <v>110357.34527999998</v>
      </c>
      <c r="CE250" s="39">
        <v>0</v>
      </c>
      <c r="CF250" s="39">
        <f t="shared" si="2239"/>
        <v>0</v>
      </c>
      <c r="CG250" s="39"/>
      <c r="CH250" s="39">
        <f t="shared" si="2240"/>
        <v>0</v>
      </c>
      <c r="CI250" s="39"/>
      <c r="CJ250" s="39">
        <f t="shared" si="2241"/>
        <v>0</v>
      </c>
      <c r="CK250" s="39">
        <v>5</v>
      </c>
      <c r="CL250" s="39">
        <f t="shared" si="2242"/>
        <v>251386.35200000001</v>
      </c>
      <c r="CM250" s="39">
        <v>12</v>
      </c>
      <c r="CN250" s="39">
        <f t="shared" si="2243"/>
        <v>737858.7256319999</v>
      </c>
      <c r="CO250" s="39">
        <v>13</v>
      </c>
      <c r="CP250" s="39">
        <f t="shared" si="2244"/>
        <v>918941.5347839999</v>
      </c>
      <c r="CQ250" s="44">
        <v>2</v>
      </c>
      <c r="CR250" s="39">
        <f t="shared" si="2245"/>
        <v>114197.61919999996</v>
      </c>
      <c r="CS250" s="39">
        <v>5</v>
      </c>
      <c r="CT250" s="39">
        <f t="shared" si="2246"/>
        <v>345445.33632</v>
      </c>
      <c r="CU250" s="39">
        <v>3</v>
      </c>
      <c r="CV250" s="39">
        <f t="shared" si="2247"/>
        <v>180165.41222399997</v>
      </c>
      <c r="CW250" s="39">
        <v>3</v>
      </c>
      <c r="CX250" s="39">
        <f t="shared" si="2248"/>
        <v>207651.51187199997</v>
      </c>
      <c r="CY250" s="39">
        <v>1</v>
      </c>
      <c r="CZ250" s="39">
        <f t="shared" si="2249"/>
        <v>69089.067263999998</v>
      </c>
      <c r="DA250" s="39">
        <v>11</v>
      </c>
      <c r="DB250" s="39">
        <f t="shared" si="2250"/>
        <v>761388.87686399999</v>
      </c>
      <c r="DC250" s="39">
        <v>9</v>
      </c>
      <c r="DD250" s="39">
        <f t="shared" si="2251"/>
        <v>513889.28639999998</v>
      </c>
      <c r="DE250" s="39">
        <v>5</v>
      </c>
      <c r="DF250" s="39">
        <f t="shared" si="2252"/>
        <v>293998.77919999999</v>
      </c>
      <c r="DG250" s="39">
        <v>1</v>
      </c>
      <c r="DH250" s="39">
        <f t="shared" si="2253"/>
        <v>76606.185599999997</v>
      </c>
      <c r="DI250" s="39">
        <v>1</v>
      </c>
      <c r="DJ250" s="39">
        <f t="shared" si="2254"/>
        <v>74300.325119999994</v>
      </c>
      <c r="DK250" s="39"/>
      <c r="DL250" s="39">
        <f t="shared" si="2255"/>
        <v>0</v>
      </c>
      <c r="DM250" s="39">
        <v>1</v>
      </c>
      <c r="DN250" s="39">
        <f t="shared" si="2150"/>
        <v>109912.25911999997</v>
      </c>
      <c r="DO250" s="39"/>
      <c r="DP250" s="39">
        <f t="shared" si="1815"/>
        <v>0</v>
      </c>
      <c r="DQ250" s="39">
        <f t="shared" si="2256"/>
        <v>324</v>
      </c>
      <c r="DR250" s="39">
        <f t="shared" si="2256"/>
        <v>18961610.881968003</v>
      </c>
    </row>
    <row r="251" spans="1:122" ht="45" customHeight="1" x14ac:dyDescent="0.25">
      <c r="A251" s="46"/>
      <c r="B251" s="47">
        <v>212</v>
      </c>
      <c r="C251" s="33" t="s">
        <v>382</v>
      </c>
      <c r="D251" s="34">
        <f t="shared" si="1818"/>
        <v>19063</v>
      </c>
      <c r="E251" s="35">
        <v>18530</v>
      </c>
      <c r="F251" s="35">
        <v>18715</v>
      </c>
      <c r="G251" s="48">
        <v>2.56</v>
      </c>
      <c r="H251" s="37">
        <v>1</v>
      </c>
      <c r="I251" s="37">
        <v>1</v>
      </c>
      <c r="J251" s="38"/>
      <c r="K251" s="34">
        <v>1.4</v>
      </c>
      <c r="L251" s="34">
        <v>1.68</v>
      </c>
      <c r="M251" s="34">
        <v>2.23</v>
      </c>
      <c r="N251" s="34">
        <v>2.57</v>
      </c>
      <c r="O251" s="39">
        <v>44</v>
      </c>
      <c r="P251" s="39">
        <f t="shared" si="2206"/>
        <v>3148133.2138666664</v>
      </c>
      <c r="Q251" s="39">
        <v>11</v>
      </c>
      <c r="R251" s="39">
        <f t="shared" si="2207"/>
        <v>787033.30346666661</v>
      </c>
      <c r="S251" s="39">
        <v>0</v>
      </c>
      <c r="T251" s="39">
        <f t="shared" si="2208"/>
        <v>0</v>
      </c>
      <c r="U251" s="39"/>
      <c r="V251" s="39">
        <f t="shared" si="2209"/>
        <v>0</v>
      </c>
      <c r="W251" s="39">
        <v>63</v>
      </c>
      <c r="X251" s="39">
        <f t="shared" si="2210"/>
        <v>4538042.9740800001</v>
      </c>
      <c r="Y251" s="39">
        <v>0</v>
      </c>
      <c r="Z251" s="39">
        <f t="shared" si="2211"/>
        <v>0</v>
      </c>
      <c r="AA251" s="39">
        <v>0</v>
      </c>
      <c r="AB251" s="39">
        <f t="shared" si="2212"/>
        <v>0</v>
      </c>
      <c r="AC251" s="39">
        <v>0</v>
      </c>
      <c r="AD251" s="39">
        <f t="shared" si="2213"/>
        <v>0</v>
      </c>
      <c r="AE251" s="39">
        <v>0</v>
      </c>
      <c r="AF251" s="39">
        <f t="shared" si="2214"/>
        <v>0</v>
      </c>
      <c r="AG251" s="39">
        <v>7</v>
      </c>
      <c r="AH251" s="39">
        <f t="shared" si="2215"/>
        <v>500839.37493333331</v>
      </c>
      <c r="AI251" s="39"/>
      <c r="AJ251" s="39">
        <f t="shared" si="2216"/>
        <v>0</v>
      </c>
      <c r="AK251" s="39"/>
      <c r="AL251" s="39">
        <f t="shared" si="2217"/>
        <v>0</v>
      </c>
      <c r="AM251" s="42">
        <v>0</v>
      </c>
      <c r="AN251" s="39">
        <f t="shared" si="2218"/>
        <v>0</v>
      </c>
      <c r="AO251" s="43">
        <v>0</v>
      </c>
      <c r="AP251" s="39">
        <f t="shared" si="2219"/>
        <v>0</v>
      </c>
      <c r="AQ251" s="39">
        <v>0</v>
      </c>
      <c r="AR251" s="39">
        <f t="shared" si="2220"/>
        <v>0</v>
      </c>
      <c r="AS251" s="39"/>
      <c r="AT251" s="39">
        <f t="shared" si="2221"/>
        <v>0</v>
      </c>
      <c r="AU251" s="39">
        <v>0</v>
      </c>
      <c r="AV251" s="39">
        <f t="shared" si="2222"/>
        <v>0</v>
      </c>
      <c r="AW251" s="39"/>
      <c r="AX251" s="39">
        <f t="shared" si="2223"/>
        <v>0</v>
      </c>
      <c r="AY251" s="39"/>
      <c r="AZ251" s="39">
        <f t="shared" si="2224"/>
        <v>0</v>
      </c>
      <c r="BA251" s="39">
        <v>0</v>
      </c>
      <c r="BB251" s="39">
        <f t="shared" si="2225"/>
        <v>0</v>
      </c>
      <c r="BC251" s="39">
        <v>0</v>
      </c>
      <c r="BD251" s="39">
        <f t="shared" si="2226"/>
        <v>0</v>
      </c>
      <c r="BE251" s="39">
        <v>0</v>
      </c>
      <c r="BF251" s="39">
        <f t="shared" si="2227"/>
        <v>0</v>
      </c>
      <c r="BG251" s="39">
        <v>0</v>
      </c>
      <c r="BH251" s="39">
        <f t="shared" si="2228"/>
        <v>0</v>
      </c>
      <c r="BI251" s="39">
        <v>0</v>
      </c>
      <c r="BJ251" s="39">
        <f t="shared" si="2229"/>
        <v>0</v>
      </c>
      <c r="BK251" s="39">
        <v>0</v>
      </c>
      <c r="BL251" s="39">
        <f t="shared" si="2230"/>
        <v>0</v>
      </c>
      <c r="BM251" s="39"/>
      <c r="BN251" s="39">
        <f t="shared" si="2257"/>
        <v>0</v>
      </c>
      <c r="BO251" s="49">
        <v>0</v>
      </c>
      <c r="BP251" s="39">
        <f t="shared" si="2231"/>
        <v>0</v>
      </c>
      <c r="BQ251" s="39">
        <v>0</v>
      </c>
      <c r="BR251" s="39">
        <f t="shared" si="2232"/>
        <v>0</v>
      </c>
      <c r="BS251" s="39">
        <v>0</v>
      </c>
      <c r="BT251" s="39">
        <f t="shared" si="2233"/>
        <v>0</v>
      </c>
      <c r="BU251" s="39">
        <v>0</v>
      </c>
      <c r="BV251" s="39">
        <f t="shared" si="2234"/>
        <v>0</v>
      </c>
      <c r="BW251" s="39">
        <v>0</v>
      </c>
      <c r="BX251" s="39">
        <f t="shared" si="2235"/>
        <v>0</v>
      </c>
      <c r="BY251" s="39"/>
      <c r="BZ251" s="39">
        <f t="shared" si="2236"/>
        <v>0</v>
      </c>
      <c r="CA251" s="39">
        <v>0</v>
      </c>
      <c r="CB251" s="39">
        <f t="shared" si="2237"/>
        <v>0</v>
      </c>
      <c r="CC251" s="39">
        <v>0</v>
      </c>
      <c r="CD251" s="39">
        <f t="shared" si="2238"/>
        <v>0</v>
      </c>
      <c r="CE251" s="39">
        <v>0</v>
      </c>
      <c r="CF251" s="39">
        <f t="shared" si="2239"/>
        <v>0</v>
      </c>
      <c r="CG251" s="39"/>
      <c r="CH251" s="39">
        <f t="shared" si="2240"/>
        <v>0</v>
      </c>
      <c r="CI251" s="39"/>
      <c r="CJ251" s="39">
        <f t="shared" si="2241"/>
        <v>0</v>
      </c>
      <c r="CK251" s="39"/>
      <c r="CL251" s="39">
        <f t="shared" si="2242"/>
        <v>0</v>
      </c>
      <c r="CM251" s="39">
        <v>2</v>
      </c>
      <c r="CN251" s="39">
        <f t="shared" si="2243"/>
        <v>163968.60569599998</v>
      </c>
      <c r="CO251" s="39"/>
      <c r="CP251" s="39">
        <f t="shared" si="2244"/>
        <v>0</v>
      </c>
      <c r="CQ251" s="44"/>
      <c r="CR251" s="39">
        <f t="shared" si="2245"/>
        <v>0</v>
      </c>
      <c r="CS251" s="39"/>
      <c r="CT251" s="39">
        <f t="shared" si="2246"/>
        <v>0</v>
      </c>
      <c r="CU251" s="39"/>
      <c r="CV251" s="39">
        <f t="shared" si="2247"/>
        <v>0</v>
      </c>
      <c r="CW251" s="39">
        <v>3</v>
      </c>
      <c r="CX251" s="39">
        <f t="shared" si="2248"/>
        <v>276868.68249599996</v>
      </c>
      <c r="CY251" s="39"/>
      <c r="CZ251" s="39">
        <f t="shared" si="2249"/>
        <v>0</v>
      </c>
      <c r="DA251" s="39">
        <v>1</v>
      </c>
      <c r="DB251" s="39">
        <f t="shared" si="2250"/>
        <v>92289.560831999988</v>
      </c>
      <c r="DC251" s="39"/>
      <c r="DD251" s="39">
        <f t="shared" si="2251"/>
        <v>0</v>
      </c>
      <c r="DE251" s="39"/>
      <c r="DF251" s="39">
        <f t="shared" si="2252"/>
        <v>0</v>
      </c>
      <c r="DG251" s="39"/>
      <c r="DH251" s="39">
        <f t="shared" si="2253"/>
        <v>0</v>
      </c>
      <c r="DI251" s="39"/>
      <c r="DJ251" s="39">
        <f t="shared" si="2254"/>
        <v>0</v>
      </c>
      <c r="DK251" s="39"/>
      <c r="DL251" s="39">
        <f t="shared" si="2255"/>
        <v>0</v>
      </c>
      <c r="DM251" s="39"/>
      <c r="DN251" s="39">
        <f t="shared" si="2150"/>
        <v>0</v>
      </c>
      <c r="DO251" s="39"/>
      <c r="DP251" s="39">
        <f t="shared" si="1815"/>
        <v>0</v>
      </c>
      <c r="DQ251" s="39">
        <f t="shared" si="2256"/>
        <v>131</v>
      </c>
      <c r="DR251" s="39">
        <f t="shared" si="2256"/>
        <v>9507175.7153706662</v>
      </c>
    </row>
    <row r="252" spans="1:122" ht="45" x14ac:dyDescent="0.25">
      <c r="A252" s="46"/>
      <c r="B252" s="47">
        <v>213</v>
      </c>
      <c r="C252" s="33" t="s">
        <v>383</v>
      </c>
      <c r="D252" s="34">
        <f t="shared" si="1818"/>
        <v>19063</v>
      </c>
      <c r="E252" s="35">
        <v>18530</v>
      </c>
      <c r="F252" s="35">
        <v>18715</v>
      </c>
      <c r="G252" s="48">
        <v>4.12</v>
      </c>
      <c r="H252" s="37">
        <v>1</v>
      </c>
      <c r="I252" s="37">
        <v>1</v>
      </c>
      <c r="J252" s="38"/>
      <c r="K252" s="34">
        <v>1.4</v>
      </c>
      <c r="L252" s="34">
        <v>1.68</v>
      </c>
      <c r="M252" s="34">
        <v>2.23</v>
      </c>
      <c r="N252" s="34">
        <v>2.57</v>
      </c>
      <c r="O252" s="39">
        <v>52</v>
      </c>
      <c r="P252" s="39">
        <f>(O252/12*5*$D252*$G252*$H252*$K252*P$9)+(O252/12*4*$E252*$G252*$I252*$K252)+(O252/12*3*$F252*$G252*$I252*$K252)</f>
        <v>5662120.5731999986</v>
      </c>
      <c r="Q252" s="39">
        <v>0</v>
      </c>
      <c r="R252" s="39">
        <f>(Q252/12*5*$D252*$G252*$H252*$K252*R$9)+(Q252/12*4*$E252*$G252*$I252*$K252)+(Q252/12*3*$F252*$G252*$I252*$K252)</f>
        <v>0</v>
      </c>
      <c r="S252" s="39">
        <v>0</v>
      </c>
      <c r="T252" s="39">
        <f>(S252/12*5*$D252*$G252*$H252*$K252*T$9)+(S252/12*4*$E252*$G252*$I252*$K252)+(S252/12*3*$F252*$G252*$I252*$K252)</f>
        <v>0</v>
      </c>
      <c r="U252" s="39"/>
      <c r="V252" s="39">
        <f>(U252/12*5*$D252*$G252*$H252*$K252*V$9)+(U252/12*4*$E252*$G252*$I252*$K252)+(U252/12*3*$F252*$G252*$I252*$K252)</f>
        <v>0</v>
      </c>
      <c r="W252" s="39">
        <v>18</v>
      </c>
      <c r="X252" s="39">
        <f>(W252/12*5*$D252*$G252*$H252*$K252*X$9)+(W252/12*4*$E252*$G252*$I252*$K252)+(W252/12*3*$F252*$G252*$I252*$K252)</f>
        <v>1973984.1252600001</v>
      </c>
      <c r="Y252" s="39">
        <v>0</v>
      </c>
      <c r="Z252" s="39">
        <f>(Y252/12*5*$D252*$G252*$H252*$K252*Z$9)+(Y252/12*4*$E252*$G252*$I252*$K252)+(Y252/12*3*$F252*$G252*$I252*$K252)</f>
        <v>0</v>
      </c>
      <c r="AA252" s="39">
        <v>0</v>
      </c>
      <c r="AB252" s="39">
        <f>(AA252/12*5*$D252*$G252*$H252*$K252*AB$9)+(AA252/12*4*$E252*$G252*$I252*$K252)+(AA252/12*3*$F252*$G252*$I252*$K252)</f>
        <v>0</v>
      </c>
      <c r="AC252" s="39">
        <v>0</v>
      </c>
      <c r="AD252" s="39">
        <f>(AC252/12*5*$D252*$G252*$H252*$K252*AD$9)+(AC252/12*4*$E252*$G252*$I252*$K252)+(AC252/12*3*$F252*$G252*$I252*$K252)</f>
        <v>0</v>
      </c>
      <c r="AE252" s="39">
        <v>0</v>
      </c>
      <c r="AF252" s="39">
        <f>(AE252/12*5*$D252*$G252*$H252*$K252*AF$9)+(AE252/12*4*$E252*$G252*$I252*$K252)+(AE252/12*3*$F252*$G252*$I252*$K252)</f>
        <v>0</v>
      </c>
      <c r="AG252" s="39">
        <v>6</v>
      </c>
      <c r="AH252" s="39">
        <f>(AG252/12*5*$D252*$G252*$H252*$K252*AH$9)+(AG252/12*4*$E252*$G252*$I252*$K252)+(AG252/12*3*$F252*$G252*$I252*$K252)</f>
        <v>653321.60459999996</v>
      </c>
      <c r="AI252" s="39">
        <v>0</v>
      </c>
      <c r="AJ252" s="39">
        <f>(AI252/12*5*$D252*$G252*$H252*$K252*AJ$9)+(AI252/12*4*$E252*$G252*$I252*$K252)+(AI252/12*3*$F252*$G252*$I252*$K252)</f>
        <v>0</v>
      </c>
      <c r="AK252" s="39"/>
      <c r="AL252" s="39">
        <f>(AK252/12*5*$D252*$G252*$H252*$K252*AL$9)+(AK252/12*4*$E252*$G252*$I252*$K252)+(AK252/12*3*$F252*$G252*$I252*$K252)</f>
        <v>0</v>
      </c>
      <c r="AM252" s="42">
        <v>0</v>
      </c>
      <c r="AN252" s="39">
        <f>(AM252/12*5*$D252*$G252*$H252*$K252*AN$9)+(AM252/12*4*$E252*$G252*$I252*$K252)+(AM252/12*3*$F252*$G252*$I252*$K252)</f>
        <v>0</v>
      </c>
      <c r="AO252" s="43">
        <v>0</v>
      </c>
      <c r="AP252" s="39">
        <f>(AO252/12*5*$D252*$G252*$H252*$L252*AP$9)+(AO252/12*4*$E252*$G252*$I252*$L252)+(AO252/12*3*$F252*$G252*$I252*$L252)</f>
        <v>0</v>
      </c>
      <c r="AQ252" s="39">
        <v>0</v>
      </c>
      <c r="AR252" s="39">
        <f>(AQ252/12*5*$D252*$G252*$H252*$L252*AR$9)+(AQ252/12*4*$E252*$G252*$I252*$L252)+(AQ252/12*3*$F252*$G252*$I252*$L252)</f>
        <v>0</v>
      </c>
      <c r="AS252" s="39"/>
      <c r="AT252" s="39">
        <f>(AS252/12*5*$D252*$G252*$H252*$L252*AT$9)+(AS252/12*4*$E252*$G252*$I252*$L252)+(AS252/12*3*$F252*$G252*$I252*$L252)</f>
        <v>0</v>
      </c>
      <c r="AU252" s="39"/>
      <c r="AV252" s="39">
        <f>(AU252/12*5*$D252*$G252*$H252*$L252*AV$9)+(AU252/12*4*$E252*$G252*$I252*$L252)+(AU252/12*3*$F252*$G252*$I252*$L252)</f>
        <v>0</v>
      </c>
      <c r="AW252" s="39"/>
      <c r="AX252" s="39">
        <f>(AW252/12*5*$D252*$G252*$H252*$K252*AX$9)+(AW252/12*4*$E252*$G252*$I252*$K252)+(AW252/12*3*$F252*$G252*$I252*$K252)</f>
        <v>0</v>
      </c>
      <c r="AY252" s="39"/>
      <c r="AZ252" s="39">
        <f>(AY252/12*5*$D252*$G252*$H252*$K252*AZ$9)+(AY252/12*4*$E252*$G252*$I252*$K252)+(AY252/12*3*$F252*$G252*$I252*$K252)</f>
        <v>0</v>
      </c>
      <c r="BA252" s="39">
        <v>0</v>
      </c>
      <c r="BB252" s="39">
        <f>(BA252/12*5*$D252*$G252*$H252*$L252*BB$9)+(BA252/12*4*$E252*$G252*$I252*$L252)+(BA252/12*3*$F252*$G252*$I252*$L252)</f>
        <v>0</v>
      </c>
      <c r="BC252" s="39">
        <v>0</v>
      </c>
      <c r="BD252" s="39">
        <f>(BC252/12*5*$D252*$G252*$H252*$K252*BD$9)+(BC252/12*4*$E252*$G252*$I252*$K252)+(BC252/12*3*$F252*$G252*$I252*$K252)</f>
        <v>0</v>
      </c>
      <c r="BE252" s="39">
        <v>0</v>
      </c>
      <c r="BF252" s="39">
        <f>(BE252/12*5*$D252*$G252*$H252*$K252*BF$9)+(BE252/12*4*$E252*$G252*$I252*$K252)+(BE252/12*3*$F252*$G252*$I252*$K252)</f>
        <v>0</v>
      </c>
      <c r="BG252" s="39">
        <v>0</v>
      </c>
      <c r="BH252" s="39">
        <f>(BG252/12*5*$D252*$G252*$H252*$K252*BH$9)+(BG252/12*4*$E252*$G252*$I252*$K252)+(BG252/12*3*$F252*$G252*$I252*$K252)</f>
        <v>0</v>
      </c>
      <c r="BI252" s="39">
        <v>0</v>
      </c>
      <c r="BJ252" s="39">
        <f>(BI252/12*5*$D252*$G252*$H252*$L252*BJ$9)+(BI252/12*4*$E252*$G252*$I252*$L252)+(BI252/12*3*$F252*$G252*$I252*$L252)</f>
        <v>0</v>
      </c>
      <c r="BK252" s="39">
        <v>0</v>
      </c>
      <c r="BL252" s="39">
        <f>(BK252/12*5*$D252*$G252*$H252*$K252*BL$9)+(BK252/12*4*$E252*$G252*$I252*$K252)+(BK252/12*3*$F252*$G252*$I252*$K252)</f>
        <v>0</v>
      </c>
      <c r="BM252" s="39">
        <v>0</v>
      </c>
      <c r="BN252" s="39">
        <f>(BM252/12*5*$D252*$G252*$H252*$K252*BN$9)+(BM252/12*4*$E252*$G252*$I252*$K252)+(BM252/12*3*$F252*$G252*$I252*$K252)</f>
        <v>0</v>
      </c>
      <c r="BO252" s="49">
        <v>0</v>
      </c>
      <c r="BP252" s="39">
        <f>(BO252/12*5*$D252*$G252*$H252*$L252*BP$9)+(BO252/12*4*$E252*$G252*$I252*$L252)+(BO252/12*3*$F252*$G252*$I252*$L252)</f>
        <v>0</v>
      </c>
      <c r="BQ252" s="39">
        <v>0</v>
      </c>
      <c r="BR252" s="39">
        <f>(BQ252/12*5*$D252*$G252*$H252*$L252*BR$9)+(BQ252/12*4*$E252*$G252*$I252*$L252)+(BQ252/12*3*$F252*$G252*$I252*$L252)</f>
        <v>0</v>
      </c>
      <c r="BS252" s="39">
        <v>0</v>
      </c>
      <c r="BT252" s="39">
        <f>(BS252/12*5*$D252*$G252*$H252*$K252*BT$9)+(BS252/12*4*$E252*$G252*$I252*$K252)+(BS252/12*3*$F252*$G252*$I252*$K252)</f>
        <v>0</v>
      </c>
      <c r="BU252" s="39">
        <v>0</v>
      </c>
      <c r="BV252" s="39">
        <f>(BU252/12*5*$D252*$G252*$H252*$K252*BV$9)+(BU252/12*4*$E252*$G252*$I252*$K252)+(BU252/12*3*$F252*$G252*$I252*$K252)</f>
        <v>0</v>
      </c>
      <c r="BW252" s="39">
        <v>0</v>
      </c>
      <c r="BX252" s="39">
        <f>(BW252/12*5*$D252*$G252*$H252*$L252*BX$9)+(BW252/12*4*$E252*$G252*$I252*$L252)+(BW252/12*3*$F252*$G252*$I252*$L252)</f>
        <v>0</v>
      </c>
      <c r="BY252" s="39"/>
      <c r="BZ252" s="39">
        <f>(BY252/12*5*$D252*$G252*$H252*$L252*BZ$9)+(BY252/12*4*$E252*$G252*$I252*$L252)+(BY252/12*3*$F252*$G252*$I252*$L252)</f>
        <v>0</v>
      </c>
      <c r="CA252" s="39">
        <v>0</v>
      </c>
      <c r="CB252" s="39">
        <f>(CA252/12*5*$D252*$G252*$H252*$K252*CB$9)+(CA252/12*4*$E252*$G252*$I252*$K252)+(CA252/12*3*$F252*$G252*$I252*$K252)</f>
        <v>0</v>
      </c>
      <c r="CC252" s="39">
        <v>0</v>
      </c>
      <c r="CD252" s="39">
        <f>(CC252/12*5*$D252*$G252*$H252*$L252*CD$9)+(CC252/12*4*$E252*$G252*$I252*$L252)+(CC252/12*3*$F252*$G252*$I252*$L252)</f>
        <v>0</v>
      </c>
      <c r="CE252" s="39">
        <v>0</v>
      </c>
      <c r="CF252" s="39">
        <f>(CE252/12*5*$D252*$G252*$H252*$K252*CF$9)+(CE252/12*4*$E252*$G252*$I252*$K252)+(CE252/12*3*$F252*$G252*$I252*$K252)</f>
        <v>0</v>
      </c>
      <c r="CG252" s="39"/>
      <c r="CH252" s="39">
        <f>(CG252/12*5*$D252*$G252*$H252*$K252*CH$9)+(CG252/12*4*$E252*$G252*$I252*$K252)+(CG252/12*3*$F252*$G252*$I252*$K252)</f>
        <v>0</v>
      </c>
      <c r="CI252" s="39"/>
      <c r="CJ252" s="39">
        <f>(CI252/12*5*$D252*$G252*$H252*$K252*CJ$9)+(CI252/12*4*$E252*$G252*$I252*$K252)+(CI252/12*3*$F252*$G252*$I252*$K252)</f>
        <v>0</v>
      </c>
      <c r="CK252" s="39"/>
      <c r="CL252" s="39">
        <f>(CK252/12*5*$D252*$G252*$H252*$K252*CL$9)+(CK252/12*4*$E252*$G252*$I252*$K252)+(CK252/12*3*$F252*$G252*$I252*$K252)</f>
        <v>0</v>
      </c>
      <c r="CM252" s="39"/>
      <c r="CN252" s="39">
        <f>(CM252/12*5*$D252*$G252*$H252*$L252*CN$9)+(CM252/12*4*$E252*$G252*$I252*$L252)+(CM252/12*3*$F252*$G252*$I252*$L252)</f>
        <v>0</v>
      </c>
      <c r="CO252" s="39"/>
      <c r="CP252" s="39">
        <f>(CO252/12*5*$D252*$G252*$H252*$L252*CP$9)+(CO252/12*4*$E252*$G252*$I252*$L252)+(CO252/12*3*$F252*$G252*$I252*$L252)</f>
        <v>0</v>
      </c>
      <c r="CQ252" s="44"/>
      <c r="CR252" s="39">
        <f>(CQ252/12*5*$D252*$G252*$H252*$K252*CR$9)+(CQ252/12*4*$E252*$G252*$I252*$K252)+(CQ252/12*3*$F252*$G252*$I252*$K252)</f>
        <v>0</v>
      </c>
      <c r="CS252" s="39"/>
      <c r="CT252" s="39">
        <f>(CS252/12*5*$D252*$G252*$H252*$L252*CT$9)+(CS252/12*4*$E252*$G252*$I252*$L252)+(CS252/12*3*$F252*$G252*$I252*$L252)</f>
        <v>0</v>
      </c>
      <c r="CU252" s="39"/>
      <c r="CV252" s="39">
        <f>(CU252/12*5*$D252*$G252*$H252*$L252*CV$9)+(CU252/12*4*$E252*$G252*$I252*$L252)+(CU252/12*3*$F252*$G252*$I252*$L252)</f>
        <v>0</v>
      </c>
      <c r="CW252" s="39"/>
      <c r="CX252" s="39">
        <f>(CW252/12*5*$D252*$G252*$H252*$L252*CX$9)+(CW252/12*4*$E252*$G252*$I252*$L252)+(CW252/12*3*$F252*$G252*$I252*$L252)</f>
        <v>0</v>
      </c>
      <c r="CY252" s="39"/>
      <c r="CZ252" s="39">
        <f>(CY252/12*5*$D252*$G252*$H252*$L252*CZ$9)+(CY252/12*4*$E252*$G252*$I252*$L252)+(CY252/12*3*$F252*$G252*$I252*$L252)</f>
        <v>0</v>
      </c>
      <c r="DA252" s="39"/>
      <c r="DB252" s="39">
        <f>(DA252/12*5*$D252*$G252*$H252*$L252*DB$9)+(DA252/12*4*$E252*$G252*$I252*$L252)+(DA252/12*3*$F252*$G252*$I252*$L252)</f>
        <v>0</v>
      </c>
      <c r="DC252" s="39"/>
      <c r="DD252" s="39">
        <f>(DC252/12*5*$D252*$G252*$H252*$K252*DD$9)+(DC252/12*4*$E252*$G252*$I252*$K252)+(DC252/12*3*$F252*$G252*$I252*$K252)</f>
        <v>0</v>
      </c>
      <c r="DE252" s="39"/>
      <c r="DF252" s="39">
        <f>(DE252/12*5*$D252*$G252*$H252*$K252*DF$9)+(DE252/12*4*$E252*$G252*$I252*$K252)+(DE252/12*3*$F252*$G252*$I252*$K252)</f>
        <v>0</v>
      </c>
      <c r="DG252" s="39"/>
      <c r="DH252" s="39">
        <f>(DG252/12*5*$D252*$G252*$H252*$L252*DH$9)+(DG252/12*4*$E252*$G252*$I252*$L252)+(DG252/12*3*$F252*$G252*$I252*$L252)</f>
        <v>0</v>
      </c>
      <c r="DI252" s="39"/>
      <c r="DJ252" s="39">
        <f>(DI252/12*5*$D252*$G252*$H252*$L252*DJ$9)+(DI252/12*4*$E252*$G252*$I252*$L252)+(DI252/12*3*$F252*$G252*$I252*$L252)</f>
        <v>0</v>
      </c>
      <c r="DK252" s="39"/>
      <c r="DL252" s="39">
        <f>(DK252/12*5*$D252*$G252*$H252*$M252*DL$9)+(DK252/12*4*$E252*$G252*$I252*$M252)+(DK252/12*3*$F252*$G252*$I252*$M252)</f>
        <v>0</v>
      </c>
      <c r="DM252" s="39"/>
      <c r="DN252" s="39">
        <f>(DM252/12*5*$D252*$G252*$H252*$N252*DN$9)+(DM252/12*4*$E252*$G252*$I252*$N252)+(DM252/12*3*$F252*$G252*$I252*$N252)</f>
        <v>0</v>
      </c>
      <c r="DO252" s="39"/>
      <c r="DP252" s="39">
        <f>(DO252/12*5*$D252*$G252*$H252*$L252*DP$9)+(DO252/12*7*$D252*$G252*$H252*$L252)</f>
        <v>0</v>
      </c>
      <c r="DQ252" s="39">
        <f t="shared" si="2256"/>
        <v>76</v>
      </c>
      <c r="DR252" s="39">
        <f t="shared" si="2256"/>
        <v>8289426.3030599989</v>
      </c>
    </row>
    <row r="253" spans="1:122" ht="15.75" customHeight="1" x14ac:dyDescent="0.25">
      <c r="A253" s="86">
        <v>29</v>
      </c>
      <c r="B253" s="100"/>
      <c r="C253" s="88" t="s">
        <v>384</v>
      </c>
      <c r="D253" s="95">
        <f t="shared" si="1818"/>
        <v>19063</v>
      </c>
      <c r="E253" s="96">
        <v>18530</v>
      </c>
      <c r="F253" s="96">
        <v>18715</v>
      </c>
      <c r="G253" s="101">
        <v>1.37</v>
      </c>
      <c r="H253" s="97">
        <v>1</v>
      </c>
      <c r="I253" s="97">
        <v>1</v>
      </c>
      <c r="J253" s="98"/>
      <c r="K253" s="95">
        <v>1.4</v>
      </c>
      <c r="L253" s="95">
        <v>1.68</v>
      </c>
      <c r="M253" s="95">
        <v>2.23</v>
      </c>
      <c r="N253" s="95">
        <v>2.57</v>
      </c>
      <c r="O253" s="45">
        <f t="shared" ref="O253:BZ253" si="2258">SUM(O254:O266)</f>
        <v>1130</v>
      </c>
      <c r="P253" s="45">
        <f t="shared" si="2258"/>
        <v>49441518.349591665</v>
      </c>
      <c r="Q253" s="45">
        <f t="shared" si="2258"/>
        <v>3593</v>
      </c>
      <c r="R253" s="45">
        <f t="shared" si="2258"/>
        <v>194577392.13721669</v>
      </c>
      <c r="S253" s="94">
        <v>0</v>
      </c>
      <c r="T253" s="94">
        <f t="shared" ref="T253" si="2259">SUM(T254:T266)</f>
        <v>0</v>
      </c>
      <c r="U253" s="45">
        <f t="shared" si="2258"/>
        <v>0</v>
      </c>
      <c r="V253" s="45">
        <f t="shared" si="2258"/>
        <v>0</v>
      </c>
      <c r="W253" s="45">
        <f t="shared" si="2258"/>
        <v>0</v>
      </c>
      <c r="X253" s="45">
        <f t="shared" si="2258"/>
        <v>0</v>
      </c>
      <c r="Y253" s="45">
        <f t="shared" si="2258"/>
        <v>154</v>
      </c>
      <c r="Z253" s="45">
        <f t="shared" si="2258"/>
        <v>8050205.699841667</v>
      </c>
      <c r="AA253" s="94">
        <f t="shared" si="2258"/>
        <v>0</v>
      </c>
      <c r="AB253" s="94">
        <f t="shared" si="2258"/>
        <v>0</v>
      </c>
      <c r="AC253" s="94">
        <f t="shared" si="2258"/>
        <v>0</v>
      </c>
      <c r="AD253" s="94">
        <f t="shared" si="2258"/>
        <v>0</v>
      </c>
      <c r="AE253" s="94">
        <f t="shared" si="2258"/>
        <v>5</v>
      </c>
      <c r="AF253" s="94">
        <f t="shared" si="2258"/>
        <v>162840.5625</v>
      </c>
      <c r="AG253" s="45">
        <f t="shared" si="2258"/>
        <v>978</v>
      </c>
      <c r="AH253" s="45">
        <f t="shared" si="2258"/>
        <v>35267185.158099994</v>
      </c>
      <c r="AI253" s="45">
        <f t="shared" si="2258"/>
        <v>10</v>
      </c>
      <c r="AJ253" s="45">
        <f t="shared" si="2258"/>
        <v>339346.65788333328</v>
      </c>
      <c r="AK253" s="45">
        <f t="shared" si="2258"/>
        <v>0</v>
      </c>
      <c r="AL253" s="45">
        <f t="shared" si="2258"/>
        <v>0</v>
      </c>
      <c r="AM253" s="45">
        <f t="shared" si="2258"/>
        <v>574</v>
      </c>
      <c r="AN253" s="45">
        <f t="shared" si="2258"/>
        <v>17528393.175562501</v>
      </c>
      <c r="AO253" s="94">
        <f t="shared" si="2258"/>
        <v>458</v>
      </c>
      <c r="AP253" s="94">
        <f t="shared" si="2258"/>
        <v>22996575.471436001</v>
      </c>
      <c r="AQ253" s="94">
        <f t="shared" si="2258"/>
        <v>0</v>
      </c>
      <c r="AR253" s="94">
        <f t="shared" si="2258"/>
        <v>0</v>
      </c>
      <c r="AS253" s="94">
        <f t="shared" si="2258"/>
        <v>1335</v>
      </c>
      <c r="AT253" s="94">
        <f t="shared" si="2258"/>
        <v>69598005.964984</v>
      </c>
      <c r="AU253" s="94">
        <f t="shared" si="2258"/>
        <v>5</v>
      </c>
      <c r="AV253" s="94">
        <f t="shared" si="2258"/>
        <v>228366.59807500005</v>
      </c>
      <c r="AW253" s="94">
        <f t="shared" si="2258"/>
        <v>0</v>
      </c>
      <c r="AX253" s="94">
        <f t="shared" si="2258"/>
        <v>0</v>
      </c>
      <c r="AY253" s="94">
        <f t="shared" si="2258"/>
        <v>0</v>
      </c>
      <c r="AZ253" s="94">
        <f t="shared" si="2258"/>
        <v>0</v>
      </c>
      <c r="BA253" s="94">
        <f t="shared" si="2258"/>
        <v>10</v>
      </c>
      <c r="BB253" s="94">
        <f t="shared" si="2258"/>
        <v>387449.21502</v>
      </c>
      <c r="BC253" s="94">
        <f t="shared" si="2258"/>
        <v>0</v>
      </c>
      <c r="BD253" s="94">
        <f t="shared" si="2258"/>
        <v>0</v>
      </c>
      <c r="BE253" s="94">
        <f t="shared" si="2258"/>
        <v>0</v>
      </c>
      <c r="BF253" s="94">
        <f t="shared" si="2258"/>
        <v>0</v>
      </c>
      <c r="BG253" s="94">
        <f t="shared" si="2258"/>
        <v>0</v>
      </c>
      <c r="BH253" s="94">
        <f t="shared" si="2258"/>
        <v>0</v>
      </c>
      <c r="BI253" s="94">
        <f t="shared" si="2258"/>
        <v>0</v>
      </c>
      <c r="BJ253" s="94">
        <f t="shared" si="2258"/>
        <v>0</v>
      </c>
      <c r="BK253" s="94">
        <f t="shared" si="2258"/>
        <v>10</v>
      </c>
      <c r="BL253" s="94">
        <f t="shared" si="2258"/>
        <v>385486.04132500006</v>
      </c>
      <c r="BM253" s="94">
        <f t="shared" si="2258"/>
        <v>55</v>
      </c>
      <c r="BN253" s="94">
        <f t="shared" si="2258"/>
        <v>2028506.4171166667</v>
      </c>
      <c r="BO253" s="94">
        <f t="shared" si="2258"/>
        <v>0</v>
      </c>
      <c r="BP253" s="94">
        <f t="shared" si="2258"/>
        <v>0</v>
      </c>
      <c r="BQ253" s="94">
        <f t="shared" si="2258"/>
        <v>3</v>
      </c>
      <c r="BR253" s="94">
        <f t="shared" si="2258"/>
        <v>105989.66531999999</v>
      </c>
      <c r="BS253" s="94">
        <f t="shared" si="2258"/>
        <v>0</v>
      </c>
      <c r="BT253" s="94">
        <f t="shared" si="2258"/>
        <v>0</v>
      </c>
      <c r="BU253" s="94">
        <f t="shared" si="2258"/>
        <v>21</v>
      </c>
      <c r="BV253" s="94">
        <f t="shared" si="2258"/>
        <v>399648.50622666662</v>
      </c>
      <c r="BW253" s="94">
        <f t="shared" si="2258"/>
        <v>0</v>
      </c>
      <c r="BX253" s="94">
        <f t="shared" si="2258"/>
        <v>0</v>
      </c>
      <c r="BY253" s="94">
        <f t="shared" si="2258"/>
        <v>0</v>
      </c>
      <c r="BZ253" s="94">
        <f t="shared" si="2258"/>
        <v>0</v>
      </c>
      <c r="CA253" s="94">
        <f t="shared" ref="CA253:DR253" si="2260">SUM(CA254:CA266)</f>
        <v>0</v>
      </c>
      <c r="CB253" s="94">
        <f t="shared" si="2260"/>
        <v>0</v>
      </c>
      <c r="CC253" s="94">
        <f t="shared" si="2260"/>
        <v>18</v>
      </c>
      <c r="CD253" s="94">
        <f t="shared" si="2260"/>
        <v>610988.84392000013</v>
      </c>
      <c r="CE253" s="94">
        <f t="shared" si="2260"/>
        <v>0</v>
      </c>
      <c r="CF253" s="94">
        <f t="shared" si="2260"/>
        <v>0</v>
      </c>
      <c r="CG253" s="94">
        <f t="shared" si="2260"/>
        <v>0</v>
      </c>
      <c r="CH253" s="94">
        <f t="shared" si="2260"/>
        <v>0</v>
      </c>
      <c r="CI253" s="94">
        <f t="shared" si="2260"/>
        <v>19</v>
      </c>
      <c r="CJ253" s="94">
        <f t="shared" si="2260"/>
        <v>478824.15368666669</v>
      </c>
      <c r="CK253" s="94">
        <f t="shared" si="2260"/>
        <v>63</v>
      </c>
      <c r="CL253" s="94">
        <f t="shared" si="2260"/>
        <v>1737446.2974166665</v>
      </c>
      <c r="CM253" s="94">
        <f t="shared" si="2260"/>
        <v>305</v>
      </c>
      <c r="CN253" s="94">
        <f t="shared" si="2260"/>
        <v>11366496.750539001</v>
      </c>
      <c r="CO253" s="94">
        <f t="shared" si="2260"/>
        <v>120</v>
      </c>
      <c r="CP253" s="94">
        <f t="shared" si="2260"/>
        <v>4979955.511314</v>
      </c>
      <c r="CQ253" s="99">
        <f t="shared" si="2260"/>
        <v>39</v>
      </c>
      <c r="CR253" s="94">
        <f t="shared" si="2260"/>
        <v>1370966.2096666666</v>
      </c>
      <c r="CS253" s="94">
        <f t="shared" si="2260"/>
        <v>68</v>
      </c>
      <c r="CT253" s="94">
        <f t="shared" si="2260"/>
        <v>3644404.487948</v>
      </c>
      <c r="CU253" s="94">
        <f t="shared" si="2260"/>
        <v>13</v>
      </c>
      <c r="CV253" s="94">
        <f t="shared" si="2260"/>
        <v>308408.15356400004</v>
      </c>
      <c r="CW253" s="94">
        <f t="shared" si="2260"/>
        <v>18</v>
      </c>
      <c r="CX253" s="94">
        <f t="shared" si="2260"/>
        <v>879907.28917700006</v>
      </c>
      <c r="CY253" s="94">
        <f t="shared" si="2260"/>
        <v>57</v>
      </c>
      <c r="CZ253" s="94">
        <f t="shared" si="2260"/>
        <v>2392928.6317999996</v>
      </c>
      <c r="DA253" s="94">
        <f t="shared" si="2260"/>
        <v>233</v>
      </c>
      <c r="DB253" s="94">
        <f t="shared" si="2260"/>
        <v>9968382.9915179983</v>
      </c>
      <c r="DC253" s="94">
        <f t="shared" si="2260"/>
        <v>114</v>
      </c>
      <c r="DD253" s="94">
        <f t="shared" si="2260"/>
        <v>3487785.6197333327</v>
      </c>
      <c r="DE253" s="94">
        <f t="shared" si="2260"/>
        <v>59</v>
      </c>
      <c r="DF253" s="94">
        <f t="shared" si="2260"/>
        <v>2175563.3409066666</v>
      </c>
      <c r="DG253" s="94">
        <f t="shared" si="2260"/>
        <v>6</v>
      </c>
      <c r="DH253" s="94">
        <f t="shared" si="2260"/>
        <v>321985.37384999997</v>
      </c>
      <c r="DI253" s="94">
        <f t="shared" si="2260"/>
        <v>31</v>
      </c>
      <c r="DJ253" s="94">
        <f t="shared" si="2260"/>
        <v>1338953.7755999998</v>
      </c>
      <c r="DK253" s="94">
        <f t="shared" si="2260"/>
        <v>8</v>
      </c>
      <c r="DL253" s="94">
        <f t="shared" si="2260"/>
        <v>498894.93378750002</v>
      </c>
      <c r="DM253" s="94">
        <f t="shared" si="2260"/>
        <v>33</v>
      </c>
      <c r="DN253" s="94">
        <f t="shared" si="2260"/>
        <v>2175611.2880254164</v>
      </c>
      <c r="DO253" s="94">
        <f t="shared" si="2260"/>
        <v>0</v>
      </c>
      <c r="DP253" s="94">
        <f t="shared" si="2260"/>
        <v>0</v>
      </c>
      <c r="DQ253" s="94">
        <f t="shared" si="2260"/>
        <v>9545</v>
      </c>
      <c r="DR253" s="94">
        <f t="shared" si="2260"/>
        <v>449234413.27265209</v>
      </c>
    </row>
    <row r="254" spans="1:122" ht="30" customHeight="1" x14ac:dyDescent="0.25">
      <c r="A254" s="46"/>
      <c r="B254" s="47">
        <v>214</v>
      </c>
      <c r="C254" s="33" t="s">
        <v>385</v>
      </c>
      <c r="D254" s="34">
        <f t="shared" si="1818"/>
        <v>19063</v>
      </c>
      <c r="E254" s="35">
        <v>18530</v>
      </c>
      <c r="F254" s="35">
        <v>18715</v>
      </c>
      <c r="G254" s="48">
        <v>0.99</v>
      </c>
      <c r="H254" s="37">
        <v>1</v>
      </c>
      <c r="I254" s="37">
        <v>1</v>
      </c>
      <c r="J254" s="38"/>
      <c r="K254" s="34">
        <v>1.4</v>
      </c>
      <c r="L254" s="34">
        <v>1.68</v>
      </c>
      <c r="M254" s="34">
        <v>2.23</v>
      </c>
      <c r="N254" s="34">
        <v>2.57</v>
      </c>
      <c r="O254" s="39">
        <v>8</v>
      </c>
      <c r="P254" s="39">
        <f t="shared" ref="P254:P259" si="2261">(O254/12*5*$D254*$G254*$H254*$K254*P$9)+(O254/12*4*$E254*$G254*$I254*$K254*P$10)+(O254/12*3*$F254*$G254*$I254*$K254*P$10)</f>
        <v>221353.11659999998</v>
      </c>
      <c r="Q254" s="39">
        <v>20</v>
      </c>
      <c r="R254" s="39">
        <f t="shared" ref="R254:R259" si="2262">(Q254/12*5*$D254*$G254*$H254*$K254*R$9)+(Q254/12*4*$E254*$G254*$I254*$K254*R$10)+(Q254/12*3*$F254*$G254*$I254*$K254*R$10)</f>
        <v>553382.79150000005</v>
      </c>
      <c r="S254" s="39">
        <v>0</v>
      </c>
      <c r="T254" s="39">
        <f t="shared" ref="T254:T259" si="2263">(S254/12*5*$D254*$G254*$H254*$K254*T$9)+(S254/12*4*$E254*$G254*$I254*$K254*T$10)+(S254/12*3*$F254*$G254*$I254*$K254*T$10)</f>
        <v>0</v>
      </c>
      <c r="U254" s="39"/>
      <c r="V254" s="39">
        <f t="shared" ref="V254:V259" si="2264">(U254/12*5*$D254*$G254*$H254*$K254*V$9)+(U254/12*4*$E254*$G254*$I254*$K254*V$10)+(U254/12*3*$F254*$G254*$I254*$K254*V$10)</f>
        <v>0</v>
      </c>
      <c r="W254" s="39">
        <v>0</v>
      </c>
      <c r="X254" s="39">
        <f t="shared" ref="X254:X259" si="2265">(W254/12*5*$D254*$G254*$H254*$K254*X$9)+(W254/12*4*$E254*$G254*$I254*$K254*X$10)+(W254/12*3*$F254*$G254*$I254*$K254*X$10)</f>
        <v>0</v>
      </c>
      <c r="Y254" s="39">
        <v>0</v>
      </c>
      <c r="Z254" s="39">
        <f t="shared" ref="Z254:Z259" si="2266">(Y254/12*5*$D254*$G254*$H254*$K254*Z$9)+(Y254/12*4*$E254*$G254*$I254*$K254*Z$10)+(Y254/12*3*$F254*$G254*$I254*$K254*Z$10)</f>
        <v>0</v>
      </c>
      <c r="AA254" s="39">
        <v>0</v>
      </c>
      <c r="AB254" s="39">
        <f t="shared" ref="AB254:AB259" si="2267">(AA254/12*5*$D254*$G254*$H254*$K254*AB$9)+(AA254/12*4*$E254*$G254*$I254*$K254*AB$10)+(AA254/12*3*$F254*$G254*$I254*$K254*AB$10)</f>
        <v>0</v>
      </c>
      <c r="AC254" s="39">
        <v>0</v>
      </c>
      <c r="AD254" s="39">
        <f t="shared" ref="AD254:AD259" si="2268">(AC254/12*5*$D254*$G254*$H254*$K254*AD$9)+(AC254/12*4*$E254*$G254*$I254*$K254*AD$10)+(AC254/12*3*$F254*$G254*$I254*$K254*AD$10)</f>
        <v>0</v>
      </c>
      <c r="AE254" s="39">
        <v>5</v>
      </c>
      <c r="AF254" s="39">
        <f t="shared" ref="AF254:AF259" si="2269">(AE254/12*5*$D254*$G254*$H254*$K254*AF$9)+(AE254/12*4*$E254*$G254*$I254*$K254*AF$10)+(AE254/12*3*$F254*$G254*$I254*$K254*AF$10)</f>
        <v>162840.5625</v>
      </c>
      <c r="AG254" s="39">
        <v>88</v>
      </c>
      <c r="AH254" s="39">
        <f t="shared" ref="AH254:AH259" si="2270">(AG254/12*5*$D254*$G254*$H254*$K254*AH$9)+(AG254/12*4*$E254*$G254*$I254*$K254*AH$10)+(AG254/12*3*$F254*$G254*$I254*$K254*AH$10)</f>
        <v>2434884.2826</v>
      </c>
      <c r="AI254" s="39"/>
      <c r="AJ254" s="39">
        <f t="shared" ref="AJ254:AJ259" si="2271">(AI254/12*5*$D254*$G254*$H254*$K254*AJ$9)+(AI254/12*4*$E254*$G254*$I254*$K254*AJ$10)+(AI254/12*3*$F254*$G254*$I254*$K254*AJ$10)</f>
        <v>0</v>
      </c>
      <c r="AK254" s="39"/>
      <c r="AL254" s="39">
        <f t="shared" ref="AL254:AL259" si="2272">(AK254/12*5*$D254*$G254*$H254*$K254*AL$9)+(AK254/12*4*$E254*$G254*$I254*$K254*AL$10)+(AK254/12*3*$F254*$G254*$I254*$K254*AL$10)</f>
        <v>0</v>
      </c>
      <c r="AM254" s="42">
        <v>0</v>
      </c>
      <c r="AN254" s="39">
        <f t="shared" ref="AN254:AN259" si="2273">(AM254/12*5*$D254*$G254*$H254*$K254*AN$9)+(AM254/12*4*$E254*$G254*$I254*$K254*AN$10)+(AM254/12*3*$F254*$G254*$I254*$K254*AN$10)</f>
        <v>0</v>
      </c>
      <c r="AO254" s="43">
        <v>0</v>
      </c>
      <c r="AP254" s="39">
        <f t="shared" ref="AP254:AP259" si="2274">(AO254/12*5*$D254*$G254*$H254*$L254*AP$9)+(AO254/12*4*$E254*$G254*$I254*$L254*AP$10)+(AO254/12*3*$F254*$G254*$I254*$L254*AP$10)</f>
        <v>0</v>
      </c>
      <c r="AQ254" s="39">
        <v>0</v>
      </c>
      <c r="AR254" s="39">
        <f t="shared" ref="AR254:AR259" si="2275">(AQ254/12*5*$D254*$G254*$H254*$L254*AR$9)+(AQ254/12*4*$E254*$G254*$I254*$L254*AR$10)+(AQ254/12*3*$F254*$G254*$I254*$L254*AR$10)</f>
        <v>0</v>
      </c>
      <c r="AS254" s="39">
        <v>43</v>
      </c>
      <c r="AT254" s="39">
        <f t="shared" ref="AT254:AT259" si="2276">(AS254/12*5*$D254*$G254*$H254*$L254*AT$9)+(AS254/12*4*$E254*$G254*$I254*$L254*AT$10)+(AS254/12*3*$F254*$G254*$I254*$L254*AT$11)</f>
        <v>1375238.5111080001</v>
      </c>
      <c r="AU254" s="39">
        <v>0</v>
      </c>
      <c r="AV254" s="39">
        <f t="shared" ref="AV254:AV259" si="2277">(AU254/12*5*$D254*$G254*$H254*$L254*AV$9)+(AU254/12*4*$E254*$G254*$I254*$L254*AV$10)+(AU254/12*3*$F254*$G254*$I254*$L254*AV$10)</f>
        <v>0</v>
      </c>
      <c r="AW254" s="39"/>
      <c r="AX254" s="39">
        <f t="shared" ref="AX254:AX259" si="2278">(AW254/12*5*$D254*$G254*$H254*$K254*AX$9)+(AW254/12*4*$E254*$G254*$I254*$K254*AX$10)+(AW254/12*3*$F254*$G254*$I254*$K254*AX$10)</f>
        <v>0</v>
      </c>
      <c r="AY254" s="39"/>
      <c r="AZ254" s="39">
        <f t="shared" ref="AZ254:AZ259" si="2279">(AY254/12*5*$D254*$G254*$H254*$K254*AZ$9)+(AY254/12*4*$E254*$G254*$I254*$K254*AZ$10)+(AY254/12*3*$F254*$G254*$I254*$K254*AZ$10)</f>
        <v>0</v>
      </c>
      <c r="BA254" s="39">
        <v>0</v>
      </c>
      <c r="BB254" s="39">
        <f t="shared" ref="BB254:BB259" si="2280">(BA254/12*5*$D254*$G254*$H254*$L254*BB$9)+(BA254/12*4*$E254*$G254*$I254*$L254*BB$10)+(BA254/12*3*$F254*$G254*$I254*$L254*BB$10)</f>
        <v>0</v>
      </c>
      <c r="BC254" s="39">
        <v>0</v>
      </c>
      <c r="BD254" s="39">
        <f t="shared" ref="BD254:BD259" si="2281">(BC254/12*5*$D254*$G254*$H254*$K254*BD$9)+(BC254/12*4*$E254*$G254*$I254*$K254*BD$10)+(BC254/12*3*$F254*$G254*$I254*$K254*BD$10)</f>
        <v>0</v>
      </c>
      <c r="BE254" s="39">
        <v>0</v>
      </c>
      <c r="BF254" s="39">
        <f t="shared" ref="BF254:BF259" si="2282">(BE254/12*5*$D254*$G254*$H254*$K254*BF$9)+(BE254/12*4*$E254*$G254*$I254*$K254*BF$10)+(BE254/12*3*$F254*$G254*$I254*$K254*BF$10)</f>
        <v>0</v>
      </c>
      <c r="BG254" s="39">
        <v>0</v>
      </c>
      <c r="BH254" s="39">
        <f t="shared" ref="BH254:BH259" si="2283">(BG254/12*5*$D254*$G254*$H254*$K254*BH$9)+(BG254/12*4*$E254*$G254*$I254*$K254*BH$10)+(BG254/12*3*$F254*$G254*$I254*$K254*BH$10)</f>
        <v>0</v>
      </c>
      <c r="BI254" s="39">
        <v>0</v>
      </c>
      <c r="BJ254" s="39">
        <f t="shared" ref="BJ254:BJ259" si="2284">(BI254/12*5*$D254*$G254*$H254*$L254*BJ$9)+(BI254/12*4*$E254*$G254*$I254*$L254*BJ$10)+(BI254/12*3*$F254*$G254*$I254*$L254*BJ$10)</f>
        <v>0</v>
      </c>
      <c r="BK254" s="39">
        <v>0</v>
      </c>
      <c r="BL254" s="39">
        <f t="shared" ref="BL254:BL259" si="2285">(BK254/12*5*$D254*$G254*$H254*$K254*BL$9)+(BK254/12*4*$E254*$G254*$I254*$K254*BL$10)+(BK254/12*3*$F254*$G254*$I254*$K254*BL$10)</f>
        <v>0</v>
      </c>
      <c r="BM254" s="39">
        <v>0</v>
      </c>
      <c r="BN254" s="39">
        <f t="shared" ref="BN254:BN259" si="2286">(BM254/12*5*$D254*$G254*$H254*$K254*BN$9)+(BM254/12*4*$E254*$G254*$I254*$K254*BN$10)+(BM254/12*3*$F254*$G254*$I254*$K254*BN$10)</f>
        <v>0</v>
      </c>
      <c r="BO254" s="49">
        <v>0</v>
      </c>
      <c r="BP254" s="39">
        <f t="shared" ref="BP254:BP259" si="2287">(BO254/12*5*$D254*$G254*$H254*$L254*BP$9)+(BO254/12*4*$E254*$G254*$I254*$L254*BP$10)+(BO254/12*3*$F254*$G254*$I254*$L254*BP$10)</f>
        <v>0</v>
      </c>
      <c r="BQ254" s="39">
        <v>3</v>
      </c>
      <c r="BR254" s="39">
        <f t="shared" ref="BR254:BR259" si="2288">(BQ254/12*5*$D254*$G254*$H254*$L254*BR$9)+(BQ254/12*4*$E254*$G254*$I254*$L254*BR$10)+(BQ254/12*3*$F254*$G254*$I254*$L254*BR$10)</f>
        <v>105989.66531999999</v>
      </c>
      <c r="BS254" s="39">
        <v>0</v>
      </c>
      <c r="BT254" s="39">
        <f t="shared" ref="BT254:BT259" si="2289">(BS254/12*5*$D254*$G254*$H254*$K254*BT$9)+(BS254/12*4*$E254*$G254*$I254*$K254*BT$10)+(BS254/12*3*$F254*$G254*$I254*$K254*BT$10)</f>
        <v>0</v>
      </c>
      <c r="BU254" s="39">
        <v>8</v>
      </c>
      <c r="BV254" s="39">
        <f t="shared" ref="BV254:BV259" si="2290">(BU254/12*5*$D254*$G254*$H254*$K254*BV$9)+(BU254/12*4*$E254*$G254*$I254*$K254*BV$10)+(BU254/12*3*$F254*$G254*$I254*$K254*BV$10)</f>
        <v>157160.68367999999</v>
      </c>
      <c r="BW254" s="39">
        <v>0</v>
      </c>
      <c r="BX254" s="39">
        <f t="shared" ref="BX254:BX259" si="2291">(BW254/12*5*$D254*$G254*$H254*$L254*BX$9)+(BW254/12*4*$E254*$G254*$I254*$L254*BX$10)+(BW254/12*3*$F254*$G254*$I254*$L254*BX$10)</f>
        <v>0</v>
      </c>
      <c r="BY254" s="39"/>
      <c r="BZ254" s="39">
        <f t="shared" ref="BZ254:BZ259" si="2292">(BY254/12*5*$D254*$G254*$H254*$L254*BZ$9)+(BY254/12*4*$E254*$G254*$I254*$L254*BZ$10)+(BY254/12*3*$F254*$G254*$I254*$L254*BZ$10)</f>
        <v>0</v>
      </c>
      <c r="CA254" s="39">
        <v>0</v>
      </c>
      <c r="CB254" s="39">
        <f t="shared" ref="CB254:CB259" si="2293">(CA254/12*5*$D254*$G254*$H254*$K254*CB$9)+(CA254/12*4*$E254*$G254*$I254*$K254*CB$10)+(CA254/12*3*$F254*$G254*$I254*$K254*CB$10)</f>
        <v>0</v>
      </c>
      <c r="CC254" s="39">
        <v>0</v>
      </c>
      <c r="CD254" s="39">
        <f t="shared" ref="CD254:CD259" si="2294">(CC254/12*5*$D254*$G254*$H254*$L254*CD$9)+(CC254/12*4*$E254*$G254*$I254*$L254*CD$10)+(CC254/12*3*$F254*$G254*$I254*$L254*CD$10)</f>
        <v>0</v>
      </c>
      <c r="CE254" s="39">
        <v>0</v>
      </c>
      <c r="CF254" s="39">
        <f t="shared" ref="CF254:CF259" si="2295">(CE254/12*5*$D254*$G254*$H254*$K254*CF$9)+(CE254/12*4*$E254*$G254*$I254*$K254*CF$10)+(CE254/12*3*$F254*$G254*$I254*$K254*CF$10)</f>
        <v>0</v>
      </c>
      <c r="CG254" s="39"/>
      <c r="CH254" s="39">
        <f t="shared" ref="CH254:CH259" si="2296">(CG254/12*5*$D254*$G254*$H254*$K254*CH$9)+(CG254/12*4*$E254*$G254*$I254*$K254*CH$10)+(CG254/12*3*$F254*$G254*$I254*$K254*CH$10)</f>
        <v>0</v>
      </c>
      <c r="CI254" s="39"/>
      <c r="CJ254" s="39">
        <f t="shared" ref="CJ254:CJ259" si="2297">(CI254/12*5*$D254*$G254*$H254*$K254*CJ$9)+(CI254/12*4*$E254*$G254*$I254*$K254*CJ$10)+(CI254/12*3*$F254*$G254*$I254*$K254*CJ$10)</f>
        <v>0</v>
      </c>
      <c r="CK254" s="39"/>
      <c r="CL254" s="39">
        <f t="shared" ref="CL254:CL259" si="2298">(CK254/12*5*$D254*$G254*$H254*$K254*CL$9)+(CK254/12*4*$E254*$G254*$I254*$K254*CL$10)+(CK254/12*3*$F254*$G254*$I254*$K254*CL$10)</f>
        <v>0</v>
      </c>
      <c r="CM254" s="39"/>
      <c r="CN254" s="39">
        <f t="shared" ref="CN254:CN259" si="2299">(CM254/12*5*$D254*$G254*$H254*$L254*CN$9)+(CM254/12*4*$E254*$G254*$I254*$L254*CN$10)+(CM254/12*3*$F254*$G254*$I254*$L254*CN$10)</f>
        <v>0</v>
      </c>
      <c r="CO254" s="39"/>
      <c r="CP254" s="39">
        <f t="shared" ref="CP254:CP259" si="2300">(CO254/12*5*$D254*$G254*$H254*$L254*CP$9)+(CO254/12*4*$E254*$G254*$I254*$L254*CP$10)+(CO254/12*3*$F254*$G254*$I254*$L254*CP$10)</f>
        <v>0</v>
      </c>
      <c r="CQ254" s="44"/>
      <c r="CR254" s="39">
        <f t="shared" ref="CR254:CR259" si="2301">(CQ254/12*5*$D254*$G254*$H254*$K254*CR$9)+(CQ254/12*4*$E254*$G254*$I254*$K254*CR$10)+(CQ254/12*3*$F254*$G254*$I254*$K254*CR$10)</f>
        <v>0</v>
      </c>
      <c r="CS254" s="39"/>
      <c r="CT254" s="39">
        <f t="shared" ref="CT254:CT259" si="2302">(CS254/12*5*$D254*$G254*$H254*$L254*CT$9)+(CS254/12*4*$E254*$G254*$I254*$L254*CT$10)+(CS254/12*3*$F254*$G254*$I254*$L254*CT$10)</f>
        <v>0</v>
      </c>
      <c r="CU254" s="39"/>
      <c r="CV254" s="39">
        <f t="shared" ref="CV254:CV259" si="2303">(CU254/12*5*$D254*$G254*$H254*$L254*CV$9)+(CU254/12*4*$E254*$G254*$I254*$L254*CV$10)+(CU254/12*3*$F254*$G254*$I254*$L254*CV$10)</f>
        <v>0</v>
      </c>
      <c r="CW254" s="39"/>
      <c r="CX254" s="39">
        <f t="shared" ref="CX254:CX259" si="2304">(CW254/12*5*$D254*$G254*$H254*$L254*CX$9)+(CW254/12*4*$E254*$G254*$I254*$L254*CX$10)+(CW254/12*3*$F254*$G254*$I254*$L254*CX$10)</f>
        <v>0</v>
      </c>
      <c r="CY254" s="39"/>
      <c r="CZ254" s="39">
        <f t="shared" ref="CZ254:CZ259" si="2305">(CY254/12*5*$D254*$G254*$H254*$L254*CZ$9)+(CY254/12*4*$E254*$G254*$I254*$L254*CZ$10)+(CY254/12*3*$F254*$G254*$I254*$L254*CZ$10)</f>
        <v>0</v>
      </c>
      <c r="DA254" s="39">
        <v>2</v>
      </c>
      <c r="DB254" s="39">
        <f t="shared" ref="DB254:DB259" si="2306">(DA254/12*5*$D254*$G254*$H254*$L254*DB$9)+(DA254/12*4*$E254*$G254*$I254*$L254*DB$10)+(DA254/12*3*$F254*$G254*$I254*$L254*DB$10)</f>
        <v>71380.207205999992</v>
      </c>
      <c r="DC254" s="39"/>
      <c r="DD254" s="39">
        <f t="shared" ref="DD254:DD259" si="2307">(DC254/12*5*$D254*$G254*$H254*$K254*DD$9)+(DC254/12*4*$E254*$G254*$I254*$K254*DD$10)+(DC254/12*3*$F254*$G254*$I254*$K254*DD$10)</f>
        <v>0</v>
      </c>
      <c r="DE254" s="39"/>
      <c r="DF254" s="39">
        <f t="shared" ref="DF254:DF259" si="2308">(DE254/12*5*$D254*$G254*$H254*$K254*DF$9)+(DE254/12*4*$E254*$G254*$I254*$K254*DF$10)+(DE254/12*3*$F254*$G254*$I254*$K254*DF$10)</f>
        <v>0</v>
      </c>
      <c r="DG254" s="39"/>
      <c r="DH254" s="39">
        <f t="shared" ref="DH254:DH259" si="2309">(DG254/12*5*$D254*$G254*$H254*$L254*DH$9)+(DG254/12*4*$E254*$G254*$I254*$L254*DH$10)+(DG254/12*3*$F254*$G254*$I254*$L254*DH$10)</f>
        <v>0</v>
      </c>
      <c r="DI254" s="39"/>
      <c r="DJ254" s="39">
        <f t="shared" ref="DJ254:DJ259" si="2310">(DI254/12*5*$D254*$G254*$H254*$L254*DJ$9)+(DI254/12*4*$E254*$G254*$I254*$L254*DJ$10)+(DI254/12*3*$F254*$G254*$I254*$L254*DJ$10)</f>
        <v>0</v>
      </c>
      <c r="DK254" s="39"/>
      <c r="DL254" s="39">
        <f t="shared" ref="DL254:DL259" si="2311">(DK254/12*5*$D254*$G254*$H254*$M254*DL$9)+(DK254/12*4*$E254*$G254*$I254*$M254*DL$10)+(DK254/12*3*$F254*$G254*$I254*$M254*DL$10)</f>
        <v>0</v>
      </c>
      <c r="DM254" s="39"/>
      <c r="DN254" s="39">
        <f t="shared" ref="DN254:DN259" si="2312">(DM254/12*5*$D254*$G254*$H254*$N254*DN$9)+(DM254/12*4*$E254*$G254*$I254*$N254*DN$10)+(DM254/12*3*$F254*$G254*$I254*$N254*DN$10)</f>
        <v>0</v>
      </c>
      <c r="DO254" s="39"/>
      <c r="DP254" s="39">
        <f t="shared" si="1815"/>
        <v>0</v>
      </c>
      <c r="DQ254" s="39">
        <f t="shared" ref="DQ254:DQ266" si="2313">SUM(O254,Q254,S254,U254,W254,Y254,AA254,AC254,AE254,AG254,AI254,AK254,AM254,AO254,AQ254,AS254,AU254,AW254,AY254,BA254,BC254,BE254,BG254,BI254,BK254,BM254,BO254,BQ254,BS254,BU254,BW254,BY254,CA254,CC254,CE254,CG254,CI254,CK254,CM254,CO254,CQ254,CS254,CU254,CW254,CY254,DA254,DC254,DE254,DG254,DI254,DK254,DM254,DO254)</f>
        <v>177</v>
      </c>
      <c r="DR254" s="39">
        <f t="shared" ref="DR254:DR266" si="2314">SUM(P254,R254,T254,V254,X254,Z254,AB254,AD254,AF254,AH254,AJ254,AL254,AN254,AP254,AR254,AT254,AV254,AX254,AZ254,BB254,BD254,BF254,BH254,BJ254,BL254,BN254,BP254,BR254,BT254,BV254,BX254,BZ254,CB254,CD254,CF254,CH254,CJ254,CL254,CN254,CP254,CR254,CT254,CV254,CX254,CZ254,DB254,DD254,DF254,DH254,DJ254,DL254,DN254,DP254)</f>
        <v>5082229.8205139991</v>
      </c>
    </row>
    <row r="255" spans="1:122" ht="34.5" customHeight="1" x14ac:dyDescent="0.25">
      <c r="A255" s="46"/>
      <c r="B255" s="47">
        <v>215</v>
      </c>
      <c r="C255" s="33" t="s">
        <v>386</v>
      </c>
      <c r="D255" s="34">
        <f t="shared" si="1818"/>
        <v>19063</v>
      </c>
      <c r="E255" s="35">
        <v>18530</v>
      </c>
      <c r="F255" s="35">
        <v>18715</v>
      </c>
      <c r="G255" s="48">
        <v>1.52</v>
      </c>
      <c r="H255" s="37">
        <v>1</v>
      </c>
      <c r="I255" s="37">
        <v>1</v>
      </c>
      <c r="J255" s="38"/>
      <c r="K255" s="34">
        <v>1.4</v>
      </c>
      <c r="L255" s="34">
        <v>1.68</v>
      </c>
      <c r="M255" s="34">
        <v>2.23</v>
      </c>
      <c r="N255" s="34">
        <v>2.57</v>
      </c>
      <c r="O255" s="39">
        <v>49</v>
      </c>
      <c r="P255" s="39">
        <f t="shared" si="2261"/>
        <v>2081613.6520666664</v>
      </c>
      <c r="Q255" s="39">
        <v>63</v>
      </c>
      <c r="R255" s="39">
        <f t="shared" si="2262"/>
        <v>2676360.4098</v>
      </c>
      <c r="S255" s="39">
        <v>0</v>
      </c>
      <c r="T255" s="39">
        <f t="shared" si="2263"/>
        <v>0</v>
      </c>
      <c r="U255" s="39"/>
      <c r="V255" s="39">
        <f t="shared" si="2264"/>
        <v>0</v>
      </c>
      <c r="W255" s="39">
        <v>0</v>
      </c>
      <c r="X255" s="39">
        <f t="shared" si="2265"/>
        <v>0</v>
      </c>
      <c r="Y255" s="39"/>
      <c r="Z255" s="39">
        <f t="shared" si="2266"/>
        <v>0</v>
      </c>
      <c r="AA255" s="39">
        <v>0</v>
      </c>
      <c r="AB255" s="39">
        <f t="shared" si="2267"/>
        <v>0</v>
      </c>
      <c r="AC255" s="39">
        <v>0</v>
      </c>
      <c r="AD255" s="39">
        <f t="shared" si="2268"/>
        <v>0</v>
      </c>
      <c r="AE255" s="39">
        <v>0</v>
      </c>
      <c r="AF255" s="39">
        <f t="shared" si="2269"/>
        <v>0</v>
      </c>
      <c r="AG255" s="39">
        <v>4</v>
      </c>
      <c r="AH255" s="39">
        <f t="shared" si="2270"/>
        <v>169927.64506666665</v>
      </c>
      <c r="AI255" s="39"/>
      <c r="AJ255" s="39">
        <f t="shared" si="2271"/>
        <v>0</v>
      </c>
      <c r="AK255" s="39"/>
      <c r="AL255" s="39">
        <f t="shared" si="2272"/>
        <v>0</v>
      </c>
      <c r="AM255" s="42">
        <v>0</v>
      </c>
      <c r="AN255" s="39">
        <f t="shared" si="2273"/>
        <v>0</v>
      </c>
      <c r="AO255" s="43">
        <v>24</v>
      </c>
      <c r="AP255" s="39">
        <f t="shared" si="2274"/>
        <v>1178498.9637119998</v>
      </c>
      <c r="AQ255" s="39">
        <v>0</v>
      </c>
      <c r="AR255" s="39">
        <f t="shared" si="2275"/>
        <v>0</v>
      </c>
      <c r="AS255" s="39">
        <v>91</v>
      </c>
      <c r="AT255" s="39">
        <f t="shared" si="2276"/>
        <v>4468475.237408</v>
      </c>
      <c r="AU255" s="39">
        <v>0</v>
      </c>
      <c r="AV255" s="39">
        <f t="shared" si="2277"/>
        <v>0</v>
      </c>
      <c r="AW255" s="39"/>
      <c r="AX255" s="39">
        <f t="shared" si="2278"/>
        <v>0</v>
      </c>
      <c r="AY255" s="39"/>
      <c r="AZ255" s="39">
        <f t="shared" si="2279"/>
        <v>0</v>
      </c>
      <c r="BA255" s="39">
        <v>1</v>
      </c>
      <c r="BB255" s="39">
        <f t="shared" si="2280"/>
        <v>47763.406879999995</v>
      </c>
      <c r="BC255" s="39">
        <v>0</v>
      </c>
      <c r="BD255" s="39">
        <f t="shared" si="2281"/>
        <v>0</v>
      </c>
      <c r="BE255" s="39">
        <v>0</v>
      </c>
      <c r="BF255" s="39">
        <f t="shared" si="2282"/>
        <v>0</v>
      </c>
      <c r="BG255" s="39">
        <v>0</v>
      </c>
      <c r="BH255" s="39">
        <f t="shared" si="2283"/>
        <v>0</v>
      </c>
      <c r="BI255" s="39">
        <v>0</v>
      </c>
      <c r="BJ255" s="39">
        <f t="shared" si="2284"/>
        <v>0</v>
      </c>
      <c r="BK255" s="39">
        <v>0</v>
      </c>
      <c r="BL255" s="39">
        <f t="shared" si="2285"/>
        <v>0</v>
      </c>
      <c r="BM255" s="39">
        <v>0</v>
      </c>
      <c r="BN255" s="39">
        <f t="shared" si="2286"/>
        <v>0</v>
      </c>
      <c r="BO255" s="49">
        <v>0</v>
      </c>
      <c r="BP255" s="39">
        <f t="shared" si="2287"/>
        <v>0</v>
      </c>
      <c r="BQ255" s="39">
        <v>0</v>
      </c>
      <c r="BR255" s="39">
        <f t="shared" si="2288"/>
        <v>0</v>
      </c>
      <c r="BS255" s="39">
        <v>0</v>
      </c>
      <c r="BT255" s="39">
        <f t="shared" si="2289"/>
        <v>0</v>
      </c>
      <c r="BU255" s="39"/>
      <c r="BV255" s="39">
        <f t="shared" si="2290"/>
        <v>0</v>
      </c>
      <c r="BW255" s="39">
        <v>0</v>
      </c>
      <c r="BX255" s="39">
        <f t="shared" si="2291"/>
        <v>0</v>
      </c>
      <c r="BY255" s="39"/>
      <c r="BZ255" s="39">
        <f t="shared" si="2292"/>
        <v>0</v>
      </c>
      <c r="CA255" s="39">
        <v>0</v>
      </c>
      <c r="CB255" s="39">
        <f t="shared" si="2293"/>
        <v>0</v>
      </c>
      <c r="CC255" s="39">
        <v>3</v>
      </c>
      <c r="CD255" s="39">
        <f t="shared" si="2294"/>
        <v>131049.34752</v>
      </c>
      <c r="CE255" s="39">
        <v>0</v>
      </c>
      <c r="CF255" s="39">
        <f t="shared" si="2295"/>
        <v>0</v>
      </c>
      <c r="CG255" s="39"/>
      <c r="CH255" s="39">
        <f t="shared" si="2296"/>
        <v>0</v>
      </c>
      <c r="CI255" s="39"/>
      <c r="CJ255" s="39">
        <f t="shared" si="2297"/>
        <v>0</v>
      </c>
      <c r="CK255" s="39">
        <v>8</v>
      </c>
      <c r="CL255" s="39">
        <f t="shared" si="2298"/>
        <v>318422.71253333334</v>
      </c>
      <c r="CM255" s="39">
        <v>35</v>
      </c>
      <c r="CN255" s="39">
        <f t="shared" si="2299"/>
        <v>1703736.2935599997</v>
      </c>
      <c r="CO255" s="39">
        <v>12</v>
      </c>
      <c r="CP255" s="39">
        <f t="shared" si="2300"/>
        <v>671534.19849599991</v>
      </c>
      <c r="CQ255" s="44">
        <v>3</v>
      </c>
      <c r="CR255" s="39">
        <f t="shared" si="2301"/>
        <v>135609.67279999997</v>
      </c>
      <c r="CS255" s="39">
        <v>7</v>
      </c>
      <c r="CT255" s="39">
        <f t="shared" si="2302"/>
        <v>382868.58108799998</v>
      </c>
      <c r="CU255" s="39">
        <v>1</v>
      </c>
      <c r="CV255" s="39">
        <f t="shared" si="2303"/>
        <v>47543.650448</v>
      </c>
      <c r="CW255" s="39"/>
      <c r="CX255" s="39">
        <f t="shared" si="2304"/>
        <v>0</v>
      </c>
      <c r="CY255" s="39">
        <v>8</v>
      </c>
      <c r="CZ255" s="39">
        <f t="shared" si="2305"/>
        <v>437564.09267199994</v>
      </c>
      <c r="DA255" s="39">
        <v>21</v>
      </c>
      <c r="DB255" s="39">
        <f t="shared" si="2306"/>
        <v>1150735.461624</v>
      </c>
      <c r="DC255" s="39">
        <v>17</v>
      </c>
      <c r="DD255" s="39">
        <f t="shared" si="2307"/>
        <v>768454.8125333332</v>
      </c>
      <c r="DE255" s="39">
        <v>12</v>
      </c>
      <c r="DF255" s="39">
        <f t="shared" si="2308"/>
        <v>558597.68047999986</v>
      </c>
      <c r="DG255" s="39">
        <v>1</v>
      </c>
      <c r="DH255" s="39">
        <f t="shared" si="2309"/>
        <v>60646.563599999994</v>
      </c>
      <c r="DI255" s="39">
        <v>4</v>
      </c>
      <c r="DJ255" s="39">
        <f t="shared" si="2310"/>
        <v>235284.36287999997</v>
      </c>
      <c r="DK255" s="39"/>
      <c r="DL255" s="39">
        <f t="shared" si="2311"/>
        <v>0</v>
      </c>
      <c r="DM255" s="39">
        <v>1</v>
      </c>
      <c r="DN255" s="39">
        <f t="shared" si="2312"/>
        <v>87013.871803333313</v>
      </c>
      <c r="DO255" s="39"/>
      <c r="DP255" s="39">
        <f t="shared" si="1815"/>
        <v>0</v>
      </c>
      <c r="DQ255" s="39">
        <f t="shared" si="2313"/>
        <v>365</v>
      </c>
      <c r="DR255" s="39">
        <f t="shared" si="2314"/>
        <v>17311700.616971329</v>
      </c>
    </row>
    <row r="256" spans="1:122" ht="34.5" customHeight="1" x14ac:dyDescent="0.25">
      <c r="A256" s="46"/>
      <c r="B256" s="47">
        <v>216</v>
      </c>
      <c r="C256" s="33" t="s">
        <v>387</v>
      </c>
      <c r="D256" s="34">
        <f t="shared" si="1818"/>
        <v>19063</v>
      </c>
      <c r="E256" s="35">
        <v>18530</v>
      </c>
      <c r="F256" s="35">
        <v>18715</v>
      </c>
      <c r="G256" s="48">
        <v>0.69</v>
      </c>
      <c r="H256" s="37">
        <v>1</v>
      </c>
      <c r="I256" s="37">
        <v>1</v>
      </c>
      <c r="J256" s="38"/>
      <c r="K256" s="34">
        <v>1.4</v>
      </c>
      <c r="L256" s="34">
        <v>1.68</v>
      </c>
      <c r="M256" s="34">
        <v>2.23</v>
      </c>
      <c r="N256" s="34">
        <v>2.57</v>
      </c>
      <c r="O256" s="39"/>
      <c r="P256" s="39">
        <f t="shared" si="2261"/>
        <v>0</v>
      </c>
      <c r="Q256" s="39">
        <v>3</v>
      </c>
      <c r="R256" s="39">
        <f t="shared" si="2262"/>
        <v>57853.655474999985</v>
      </c>
      <c r="S256" s="39"/>
      <c r="T256" s="39">
        <f t="shared" si="2263"/>
        <v>0</v>
      </c>
      <c r="U256" s="39"/>
      <c r="V256" s="39">
        <f t="shared" si="2264"/>
        <v>0</v>
      </c>
      <c r="W256" s="39"/>
      <c r="X256" s="39">
        <f t="shared" si="2265"/>
        <v>0</v>
      </c>
      <c r="Y256" s="39"/>
      <c r="Z256" s="39">
        <f t="shared" si="2266"/>
        <v>0</v>
      </c>
      <c r="AA256" s="39"/>
      <c r="AB256" s="39">
        <f t="shared" si="2267"/>
        <v>0</v>
      </c>
      <c r="AC256" s="39"/>
      <c r="AD256" s="39">
        <f t="shared" si="2268"/>
        <v>0</v>
      </c>
      <c r="AE256" s="39">
        <v>0</v>
      </c>
      <c r="AF256" s="39">
        <f t="shared" si="2269"/>
        <v>0</v>
      </c>
      <c r="AG256" s="39"/>
      <c r="AH256" s="39">
        <f t="shared" si="2270"/>
        <v>0</v>
      </c>
      <c r="AI256" s="39"/>
      <c r="AJ256" s="39">
        <f t="shared" si="2271"/>
        <v>0</v>
      </c>
      <c r="AK256" s="39"/>
      <c r="AL256" s="39">
        <f t="shared" si="2272"/>
        <v>0</v>
      </c>
      <c r="AM256" s="42">
        <v>0</v>
      </c>
      <c r="AN256" s="39">
        <f t="shared" si="2273"/>
        <v>0</v>
      </c>
      <c r="AO256" s="43">
        <v>4</v>
      </c>
      <c r="AP256" s="39">
        <f t="shared" si="2274"/>
        <v>89162.750543999995</v>
      </c>
      <c r="AQ256" s="39"/>
      <c r="AR256" s="39">
        <f t="shared" si="2275"/>
        <v>0</v>
      </c>
      <c r="AS256" s="39">
        <v>3</v>
      </c>
      <c r="AT256" s="39">
        <f t="shared" si="2276"/>
        <v>66872.062907999993</v>
      </c>
      <c r="AU256" s="39"/>
      <c r="AV256" s="39">
        <f t="shared" si="2277"/>
        <v>0</v>
      </c>
      <c r="AW256" s="39"/>
      <c r="AX256" s="39">
        <f t="shared" si="2278"/>
        <v>0</v>
      </c>
      <c r="AY256" s="39"/>
      <c r="AZ256" s="39">
        <f t="shared" si="2279"/>
        <v>0</v>
      </c>
      <c r="BA256" s="39">
        <v>1</v>
      </c>
      <c r="BB256" s="39">
        <f t="shared" si="2280"/>
        <v>21682.072859999993</v>
      </c>
      <c r="BC256" s="39"/>
      <c r="BD256" s="39">
        <f t="shared" si="2281"/>
        <v>0</v>
      </c>
      <c r="BE256" s="39"/>
      <c r="BF256" s="39">
        <f t="shared" si="2282"/>
        <v>0</v>
      </c>
      <c r="BG256" s="39"/>
      <c r="BH256" s="39">
        <f t="shared" si="2283"/>
        <v>0</v>
      </c>
      <c r="BI256" s="39"/>
      <c r="BJ256" s="39">
        <f t="shared" si="2284"/>
        <v>0</v>
      </c>
      <c r="BK256" s="39">
        <v>0</v>
      </c>
      <c r="BL256" s="39">
        <f t="shared" si="2285"/>
        <v>0</v>
      </c>
      <c r="BM256" s="39"/>
      <c r="BN256" s="39">
        <f t="shared" si="2286"/>
        <v>0</v>
      </c>
      <c r="BO256" s="49"/>
      <c r="BP256" s="39">
        <f t="shared" si="2287"/>
        <v>0</v>
      </c>
      <c r="BQ256" s="39"/>
      <c r="BR256" s="39">
        <f t="shared" si="2288"/>
        <v>0</v>
      </c>
      <c r="BS256" s="39"/>
      <c r="BT256" s="39">
        <f t="shared" si="2289"/>
        <v>0</v>
      </c>
      <c r="BU256" s="39"/>
      <c r="BV256" s="39">
        <f t="shared" si="2290"/>
        <v>0</v>
      </c>
      <c r="BW256" s="39"/>
      <c r="BX256" s="39">
        <f t="shared" si="2291"/>
        <v>0</v>
      </c>
      <c r="BY256" s="39"/>
      <c r="BZ256" s="39">
        <f t="shared" si="2292"/>
        <v>0</v>
      </c>
      <c r="CA256" s="39"/>
      <c r="CB256" s="39">
        <f t="shared" si="2293"/>
        <v>0</v>
      </c>
      <c r="CC256" s="39"/>
      <c r="CD256" s="39">
        <f t="shared" si="2294"/>
        <v>0</v>
      </c>
      <c r="CE256" s="39"/>
      <c r="CF256" s="39">
        <f t="shared" si="2295"/>
        <v>0</v>
      </c>
      <c r="CG256" s="39"/>
      <c r="CH256" s="39">
        <f t="shared" si="2296"/>
        <v>0</v>
      </c>
      <c r="CI256" s="39"/>
      <c r="CJ256" s="39">
        <f t="shared" si="2297"/>
        <v>0</v>
      </c>
      <c r="CK256" s="39">
        <v>1</v>
      </c>
      <c r="CL256" s="39">
        <f t="shared" si="2298"/>
        <v>18068.394049999995</v>
      </c>
      <c r="CM256" s="39">
        <v>3</v>
      </c>
      <c r="CN256" s="39">
        <f t="shared" si="2299"/>
        <v>66291.994880999991</v>
      </c>
      <c r="CO256" s="39"/>
      <c r="CP256" s="39">
        <f t="shared" si="2300"/>
        <v>0</v>
      </c>
      <c r="CQ256" s="44">
        <v>2</v>
      </c>
      <c r="CR256" s="39">
        <f t="shared" si="2301"/>
        <v>41039.76939999999</v>
      </c>
      <c r="CS256" s="39"/>
      <c r="CT256" s="39">
        <f t="shared" si="2302"/>
        <v>0</v>
      </c>
      <c r="CU256" s="39"/>
      <c r="CV256" s="39">
        <f t="shared" si="2303"/>
        <v>0</v>
      </c>
      <c r="CW256" s="39"/>
      <c r="CX256" s="39">
        <f t="shared" si="2304"/>
        <v>0</v>
      </c>
      <c r="CY256" s="39"/>
      <c r="CZ256" s="39">
        <f t="shared" si="2305"/>
        <v>0</v>
      </c>
      <c r="DA256" s="39">
        <v>5</v>
      </c>
      <c r="DB256" s="39">
        <f t="shared" si="2306"/>
        <v>124374.60346499999</v>
      </c>
      <c r="DC256" s="39">
        <v>3</v>
      </c>
      <c r="DD256" s="39">
        <f t="shared" si="2307"/>
        <v>61559.654099999978</v>
      </c>
      <c r="DE256" s="39"/>
      <c r="DF256" s="39">
        <f t="shared" si="2308"/>
        <v>0</v>
      </c>
      <c r="DG256" s="39"/>
      <c r="DH256" s="39">
        <f t="shared" si="2309"/>
        <v>0</v>
      </c>
      <c r="DI256" s="39">
        <v>1</v>
      </c>
      <c r="DJ256" s="39">
        <f t="shared" si="2310"/>
        <v>26701.679339999995</v>
      </c>
      <c r="DK256" s="39"/>
      <c r="DL256" s="39">
        <f t="shared" si="2311"/>
        <v>0</v>
      </c>
      <c r="DM256" s="39">
        <v>3</v>
      </c>
      <c r="DN256" s="39">
        <f t="shared" si="2312"/>
        <v>118499.15436374999</v>
      </c>
      <c r="DO256" s="39"/>
      <c r="DP256" s="39">
        <f t="shared" si="1815"/>
        <v>0</v>
      </c>
      <c r="DQ256" s="39">
        <f t="shared" si="2313"/>
        <v>29</v>
      </c>
      <c r="DR256" s="39">
        <f t="shared" si="2314"/>
        <v>692105.79138674994</v>
      </c>
    </row>
    <row r="257" spans="1:122" ht="30" customHeight="1" x14ac:dyDescent="0.25">
      <c r="A257" s="46"/>
      <c r="B257" s="47">
        <v>217</v>
      </c>
      <c r="C257" s="33" t="s">
        <v>388</v>
      </c>
      <c r="D257" s="34">
        <f t="shared" si="1818"/>
        <v>19063</v>
      </c>
      <c r="E257" s="35">
        <v>18530</v>
      </c>
      <c r="F257" s="35">
        <v>18715</v>
      </c>
      <c r="G257" s="48">
        <v>0.56000000000000005</v>
      </c>
      <c r="H257" s="37">
        <v>1</v>
      </c>
      <c r="I257" s="37">
        <v>1</v>
      </c>
      <c r="J257" s="38"/>
      <c r="K257" s="34">
        <v>1.4</v>
      </c>
      <c r="L257" s="34">
        <v>1.68</v>
      </c>
      <c r="M257" s="34">
        <v>2.23</v>
      </c>
      <c r="N257" s="34">
        <v>2.57</v>
      </c>
      <c r="O257" s="39">
        <v>50</v>
      </c>
      <c r="P257" s="39">
        <f t="shared" si="2261"/>
        <v>782561.52333333343</v>
      </c>
      <c r="Q257" s="39">
        <v>378</v>
      </c>
      <c r="R257" s="39">
        <f t="shared" si="2262"/>
        <v>5916165.1163999997</v>
      </c>
      <c r="S257" s="39">
        <v>0</v>
      </c>
      <c r="T257" s="39">
        <f t="shared" si="2263"/>
        <v>0</v>
      </c>
      <c r="U257" s="39"/>
      <c r="V257" s="39">
        <f t="shared" si="2264"/>
        <v>0</v>
      </c>
      <c r="W257" s="39">
        <v>0</v>
      </c>
      <c r="X257" s="39">
        <f t="shared" si="2265"/>
        <v>0</v>
      </c>
      <c r="Y257" s="39"/>
      <c r="Z257" s="39">
        <f t="shared" si="2266"/>
        <v>0</v>
      </c>
      <c r="AA257" s="39">
        <v>0</v>
      </c>
      <c r="AB257" s="39">
        <f t="shared" si="2267"/>
        <v>0</v>
      </c>
      <c r="AC257" s="39">
        <v>0</v>
      </c>
      <c r="AD257" s="39">
        <f t="shared" si="2268"/>
        <v>0</v>
      </c>
      <c r="AE257" s="39">
        <v>0</v>
      </c>
      <c r="AF257" s="39">
        <f t="shared" si="2269"/>
        <v>0</v>
      </c>
      <c r="AG257" s="39">
        <v>15</v>
      </c>
      <c r="AH257" s="39">
        <f t="shared" si="2270"/>
        <v>234768.45699999999</v>
      </c>
      <c r="AI257" s="39"/>
      <c r="AJ257" s="39">
        <f t="shared" si="2271"/>
        <v>0</v>
      </c>
      <c r="AK257" s="39"/>
      <c r="AL257" s="39">
        <f t="shared" si="2272"/>
        <v>0</v>
      </c>
      <c r="AM257" s="42">
        <v>0</v>
      </c>
      <c r="AN257" s="39">
        <f t="shared" si="2273"/>
        <v>0</v>
      </c>
      <c r="AO257" s="43">
        <v>15</v>
      </c>
      <c r="AP257" s="39">
        <f t="shared" si="2274"/>
        <v>271364.89296000003</v>
      </c>
      <c r="AQ257" s="39">
        <v>0</v>
      </c>
      <c r="AR257" s="39">
        <f t="shared" si="2275"/>
        <v>0</v>
      </c>
      <c r="AS257" s="39">
        <v>48</v>
      </c>
      <c r="AT257" s="39">
        <f t="shared" si="2276"/>
        <v>868367.65747200011</v>
      </c>
      <c r="AU257" s="39">
        <v>0</v>
      </c>
      <c r="AV257" s="39">
        <f t="shared" si="2277"/>
        <v>0</v>
      </c>
      <c r="AW257" s="39"/>
      <c r="AX257" s="39">
        <f t="shared" si="2278"/>
        <v>0</v>
      </c>
      <c r="AY257" s="39"/>
      <c r="AZ257" s="39">
        <f t="shared" si="2279"/>
        <v>0</v>
      </c>
      <c r="BA257" s="39"/>
      <c r="BB257" s="39">
        <f t="shared" si="2280"/>
        <v>0</v>
      </c>
      <c r="BC257" s="39">
        <v>0</v>
      </c>
      <c r="BD257" s="39">
        <f t="shared" si="2281"/>
        <v>0</v>
      </c>
      <c r="BE257" s="39">
        <v>0</v>
      </c>
      <c r="BF257" s="39">
        <f t="shared" si="2282"/>
        <v>0</v>
      </c>
      <c r="BG257" s="39">
        <v>0</v>
      </c>
      <c r="BH257" s="39">
        <f t="shared" si="2283"/>
        <v>0</v>
      </c>
      <c r="BI257" s="39">
        <v>0</v>
      </c>
      <c r="BJ257" s="39">
        <f t="shared" si="2284"/>
        <v>0</v>
      </c>
      <c r="BK257" s="39">
        <v>0</v>
      </c>
      <c r="BL257" s="39">
        <f t="shared" si="2285"/>
        <v>0</v>
      </c>
      <c r="BM257" s="39">
        <v>0</v>
      </c>
      <c r="BN257" s="39">
        <f t="shared" si="2286"/>
        <v>0</v>
      </c>
      <c r="BO257" s="49">
        <v>0</v>
      </c>
      <c r="BP257" s="39">
        <f t="shared" si="2287"/>
        <v>0</v>
      </c>
      <c r="BQ257" s="39">
        <v>0</v>
      </c>
      <c r="BR257" s="39">
        <f t="shared" si="2288"/>
        <v>0</v>
      </c>
      <c r="BS257" s="39">
        <v>0</v>
      </c>
      <c r="BT257" s="39">
        <f t="shared" si="2289"/>
        <v>0</v>
      </c>
      <c r="BU257" s="39">
        <v>5</v>
      </c>
      <c r="BV257" s="39">
        <f t="shared" si="2290"/>
        <v>55561.857866666673</v>
      </c>
      <c r="BW257" s="39">
        <v>0</v>
      </c>
      <c r="BX257" s="39">
        <f t="shared" si="2291"/>
        <v>0</v>
      </c>
      <c r="BY257" s="39"/>
      <c r="BZ257" s="39">
        <f t="shared" si="2292"/>
        <v>0</v>
      </c>
      <c r="CA257" s="39">
        <v>0</v>
      </c>
      <c r="CB257" s="39">
        <f t="shared" si="2293"/>
        <v>0</v>
      </c>
      <c r="CC257" s="39"/>
      <c r="CD257" s="39">
        <f t="shared" si="2294"/>
        <v>0</v>
      </c>
      <c r="CE257" s="39">
        <v>0</v>
      </c>
      <c r="CF257" s="39">
        <f t="shared" si="2295"/>
        <v>0</v>
      </c>
      <c r="CG257" s="39"/>
      <c r="CH257" s="39">
        <f t="shared" si="2296"/>
        <v>0</v>
      </c>
      <c r="CI257" s="39"/>
      <c r="CJ257" s="39">
        <f t="shared" si="2297"/>
        <v>0</v>
      </c>
      <c r="CK257" s="39">
        <v>20</v>
      </c>
      <c r="CL257" s="39">
        <f t="shared" si="2298"/>
        <v>293284.07733333332</v>
      </c>
      <c r="CM257" s="39">
        <v>8</v>
      </c>
      <c r="CN257" s="39">
        <f t="shared" si="2299"/>
        <v>143472.52998399999</v>
      </c>
      <c r="CO257" s="39">
        <v>9</v>
      </c>
      <c r="CP257" s="39">
        <f t="shared" si="2300"/>
        <v>185555.50221599999</v>
      </c>
      <c r="CQ257" s="44">
        <v>2</v>
      </c>
      <c r="CR257" s="39">
        <f t="shared" si="2301"/>
        <v>33307.638933333335</v>
      </c>
      <c r="CS257" s="39">
        <v>3</v>
      </c>
      <c r="CT257" s="39">
        <f t="shared" si="2302"/>
        <v>60452.933856000011</v>
      </c>
      <c r="CU257" s="39">
        <v>3</v>
      </c>
      <c r="CV257" s="39">
        <f t="shared" si="2303"/>
        <v>52548.245232000001</v>
      </c>
      <c r="CW257" s="39">
        <v>1</v>
      </c>
      <c r="CX257" s="39">
        <f t="shared" si="2304"/>
        <v>20188.341432000001</v>
      </c>
      <c r="CY257" s="39">
        <v>3</v>
      </c>
      <c r="CZ257" s="39">
        <f t="shared" si="2305"/>
        <v>60452.933856000011</v>
      </c>
      <c r="DA257" s="39">
        <v>15</v>
      </c>
      <c r="DB257" s="39">
        <f t="shared" si="2306"/>
        <v>302825.12148000003</v>
      </c>
      <c r="DC257" s="39">
        <v>33</v>
      </c>
      <c r="DD257" s="39">
        <f t="shared" si="2307"/>
        <v>549576.04239999992</v>
      </c>
      <c r="DE257" s="39">
        <v>5</v>
      </c>
      <c r="DF257" s="39">
        <f t="shared" si="2308"/>
        <v>85749.64393333334</v>
      </c>
      <c r="DG257" s="39"/>
      <c r="DH257" s="39">
        <f t="shared" si="2309"/>
        <v>0</v>
      </c>
      <c r="DI257" s="39">
        <v>1</v>
      </c>
      <c r="DJ257" s="39">
        <f t="shared" si="2310"/>
        <v>21670.928159999999</v>
      </c>
      <c r="DK257" s="39"/>
      <c r="DL257" s="39">
        <f t="shared" si="2311"/>
        <v>0</v>
      </c>
      <c r="DM257" s="39">
        <v>2</v>
      </c>
      <c r="DN257" s="39">
        <f t="shared" si="2312"/>
        <v>64115.484486666661</v>
      </c>
      <c r="DO257" s="39"/>
      <c r="DP257" s="39">
        <f t="shared" si="1815"/>
        <v>0</v>
      </c>
      <c r="DQ257" s="39">
        <f t="shared" si="2313"/>
        <v>616</v>
      </c>
      <c r="DR257" s="39">
        <f t="shared" si="2314"/>
        <v>10001988.928334665</v>
      </c>
    </row>
    <row r="258" spans="1:122" ht="30" customHeight="1" x14ac:dyDescent="0.25">
      <c r="A258" s="46"/>
      <c r="B258" s="47">
        <v>218</v>
      </c>
      <c r="C258" s="33" t="s">
        <v>389</v>
      </c>
      <c r="D258" s="34">
        <f t="shared" si="1818"/>
        <v>19063</v>
      </c>
      <c r="E258" s="35">
        <v>18530</v>
      </c>
      <c r="F258" s="35">
        <v>18715</v>
      </c>
      <c r="G258" s="48">
        <v>0.74</v>
      </c>
      <c r="H258" s="37">
        <v>1</v>
      </c>
      <c r="I258" s="37">
        <v>1</v>
      </c>
      <c r="J258" s="38"/>
      <c r="K258" s="34">
        <v>1.4</v>
      </c>
      <c r="L258" s="34">
        <v>1.68</v>
      </c>
      <c r="M258" s="34">
        <v>2.23</v>
      </c>
      <c r="N258" s="34">
        <v>2.57</v>
      </c>
      <c r="O258" s="39"/>
      <c r="P258" s="39">
        <f t="shared" si="2261"/>
        <v>0</v>
      </c>
      <c r="Q258" s="39">
        <v>18</v>
      </c>
      <c r="R258" s="39">
        <f t="shared" si="2262"/>
        <v>372275.69609999994</v>
      </c>
      <c r="S258" s="39">
        <v>0</v>
      </c>
      <c r="T258" s="39">
        <f t="shared" si="2263"/>
        <v>0</v>
      </c>
      <c r="U258" s="39"/>
      <c r="V258" s="39">
        <f t="shared" si="2264"/>
        <v>0</v>
      </c>
      <c r="W258" s="39">
        <v>0</v>
      </c>
      <c r="X258" s="39">
        <f t="shared" si="2265"/>
        <v>0</v>
      </c>
      <c r="Y258" s="39"/>
      <c r="Z258" s="39">
        <f t="shared" si="2266"/>
        <v>0</v>
      </c>
      <c r="AA258" s="39">
        <v>0</v>
      </c>
      <c r="AB258" s="39">
        <f t="shared" si="2267"/>
        <v>0</v>
      </c>
      <c r="AC258" s="39">
        <v>0</v>
      </c>
      <c r="AD258" s="39">
        <f t="shared" si="2268"/>
        <v>0</v>
      </c>
      <c r="AE258" s="39">
        <v>0</v>
      </c>
      <c r="AF258" s="39">
        <f t="shared" si="2269"/>
        <v>0</v>
      </c>
      <c r="AG258" s="39">
        <v>2</v>
      </c>
      <c r="AH258" s="39">
        <f t="shared" si="2270"/>
        <v>41363.966233333333</v>
      </c>
      <c r="AI258" s="39"/>
      <c r="AJ258" s="39">
        <f t="shared" si="2271"/>
        <v>0</v>
      </c>
      <c r="AK258" s="39"/>
      <c r="AL258" s="39">
        <f t="shared" si="2272"/>
        <v>0</v>
      </c>
      <c r="AM258" s="42">
        <v>0</v>
      </c>
      <c r="AN258" s="39">
        <f t="shared" si="2273"/>
        <v>0</v>
      </c>
      <c r="AO258" s="43">
        <v>5</v>
      </c>
      <c r="AP258" s="39">
        <f t="shared" si="2274"/>
        <v>119529.77428000001</v>
      </c>
      <c r="AQ258" s="39">
        <v>0</v>
      </c>
      <c r="AR258" s="39">
        <f t="shared" si="2275"/>
        <v>0</v>
      </c>
      <c r="AS258" s="39">
        <v>22</v>
      </c>
      <c r="AT258" s="39">
        <f t="shared" si="2276"/>
        <v>525931.00683199998</v>
      </c>
      <c r="AU258" s="39">
        <v>0</v>
      </c>
      <c r="AV258" s="39">
        <f t="shared" si="2277"/>
        <v>0</v>
      </c>
      <c r="AW258" s="39"/>
      <c r="AX258" s="39">
        <f t="shared" si="2278"/>
        <v>0</v>
      </c>
      <c r="AY258" s="39"/>
      <c r="AZ258" s="39">
        <f t="shared" si="2279"/>
        <v>0</v>
      </c>
      <c r="BA258" s="39">
        <v>2</v>
      </c>
      <c r="BB258" s="39">
        <f t="shared" si="2280"/>
        <v>46506.475119999996</v>
      </c>
      <c r="BC258" s="39">
        <v>0</v>
      </c>
      <c r="BD258" s="39">
        <f t="shared" si="2281"/>
        <v>0</v>
      </c>
      <c r="BE258" s="39">
        <v>0</v>
      </c>
      <c r="BF258" s="39">
        <f t="shared" si="2282"/>
        <v>0</v>
      </c>
      <c r="BG258" s="39">
        <v>0</v>
      </c>
      <c r="BH258" s="39">
        <f t="shared" si="2283"/>
        <v>0</v>
      </c>
      <c r="BI258" s="39">
        <v>0</v>
      </c>
      <c r="BJ258" s="39">
        <f t="shared" si="2284"/>
        <v>0</v>
      </c>
      <c r="BK258" s="39">
        <v>0</v>
      </c>
      <c r="BL258" s="39">
        <f t="shared" si="2285"/>
        <v>0</v>
      </c>
      <c r="BM258" s="39">
        <v>0</v>
      </c>
      <c r="BN258" s="39">
        <f t="shared" si="2286"/>
        <v>0</v>
      </c>
      <c r="BO258" s="49">
        <v>0</v>
      </c>
      <c r="BP258" s="39">
        <f t="shared" si="2287"/>
        <v>0</v>
      </c>
      <c r="BQ258" s="39">
        <v>0</v>
      </c>
      <c r="BR258" s="39">
        <f t="shared" si="2288"/>
        <v>0</v>
      </c>
      <c r="BS258" s="39">
        <v>0</v>
      </c>
      <c r="BT258" s="39">
        <f t="shared" si="2289"/>
        <v>0</v>
      </c>
      <c r="BU258" s="39">
        <v>3</v>
      </c>
      <c r="BV258" s="39">
        <f t="shared" si="2290"/>
        <v>44052.615879999998</v>
      </c>
      <c r="BW258" s="39">
        <v>0</v>
      </c>
      <c r="BX258" s="39">
        <f t="shared" si="2291"/>
        <v>0</v>
      </c>
      <c r="BY258" s="39"/>
      <c r="BZ258" s="39">
        <f t="shared" si="2292"/>
        <v>0</v>
      </c>
      <c r="CA258" s="39">
        <v>0</v>
      </c>
      <c r="CB258" s="39">
        <f t="shared" si="2293"/>
        <v>0</v>
      </c>
      <c r="CC258" s="39"/>
      <c r="CD258" s="39">
        <f t="shared" si="2294"/>
        <v>0</v>
      </c>
      <c r="CE258" s="39">
        <v>0</v>
      </c>
      <c r="CF258" s="39">
        <f t="shared" si="2295"/>
        <v>0</v>
      </c>
      <c r="CG258" s="39"/>
      <c r="CH258" s="39">
        <f t="shared" si="2296"/>
        <v>0</v>
      </c>
      <c r="CI258" s="39"/>
      <c r="CJ258" s="39">
        <f t="shared" si="2297"/>
        <v>0</v>
      </c>
      <c r="CK258" s="39">
        <v>5</v>
      </c>
      <c r="CL258" s="39">
        <f t="shared" si="2298"/>
        <v>96888.489833333326</v>
      </c>
      <c r="CM258" s="39">
        <v>15</v>
      </c>
      <c r="CN258" s="39">
        <f t="shared" si="2299"/>
        <v>355478.81312999997</v>
      </c>
      <c r="CO258" s="39">
        <v>5</v>
      </c>
      <c r="CP258" s="39">
        <f t="shared" si="2300"/>
        <v>136221.30122999998</v>
      </c>
      <c r="CQ258" s="44">
        <v>2</v>
      </c>
      <c r="CR258" s="39">
        <f t="shared" si="2301"/>
        <v>44013.665733333321</v>
      </c>
      <c r="CS258" s="39">
        <v>3</v>
      </c>
      <c r="CT258" s="39">
        <f t="shared" si="2302"/>
        <v>79884.234024000005</v>
      </c>
      <c r="CU258" s="39">
        <v>9</v>
      </c>
      <c r="CV258" s="39">
        <f t="shared" si="2303"/>
        <v>208316.25788400002</v>
      </c>
      <c r="CW258" s="39">
        <v>1</v>
      </c>
      <c r="CX258" s="39">
        <f t="shared" si="2304"/>
        <v>26677.451177999996</v>
      </c>
      <c r="CY258" s="39">
        <v>7</v>
      </c>
      <c r="CZ258" s="39">
        <f t="shared" si="2305"/>
        <v>186396.54605599999</v>
      </c>
      <c r="DA258" s="39">
        <v>15</v>
      </c>
      <c r="DB258" s="39">
        <f t="shared" si="2306"/>
        <v>400161.76766999997</v>
      </c>
      <c r="DC258" s="39">
        <v>3</v>
      </c>
      <c r="DD258" s="39">
        <f t="shared" si="2307"/>
        <v>66020.498599999992</v>
      </c>
      <c r="DE258" s="39">
        <v>1</v>
      </c>
      <c r="DF258" s="39">
        <f t="shared" si="2308"/>
        <v>22662.405896666667</v>
      </c>
      <c r="DG258" s="39"/>
      <c r="DH258" s="39">
        <f t="shared" si="2309"/>
        <v>0</v>
      </c>
      <c r="DI258" s="39"/>
      <c r="DJ258" s="39">
        <f t="shared" si="2310"/>
        <v>0</v>
      </c>
      <c r="DK258" s="39">
        <v>3</v>
      </c>
      <c r="DL258" s="39">
        <f t="shared" si="2311"/>
        <v>117573.96528750002</v>
      </c>
      <c r="DM258" s="39">
        <v>8</v>
      </c>
      <c r="DN258" s="39">
        <f t="shared" si="2312"/>
        <v>338896.1322866666</v>
      </c>
      <c r="DO258" s="39"/>
      <c r="DP258" s="39">
        <f t="shared" si="1815"/>
        <v>0</v>
      </c>
      <c r="DQ258" s="39">
        <f t="shared" si="2313"/>
        <v>129</v>
      </c>
      <c r="DR258" s="39">
        <f t="shared" si="2314"/>
        <v>3228851.0632548323</v>
      </c>
    </row>
    <row r="259" spans="1:122" ht="30" customHeight="1" x14ac:dyDescent="0.25">
      <c r="A259" s="46"/>
      <c r="B259" s="47">
        <v>219</v>
      </c>
      <c r="C259" s="33" t="s">
        <v>390</v>
      </c>
      <c r="D259" s="34">
        <f t="shared" si="1818"/>
        <v>19063</v>
      </c>
      <c r="E259" s="35">
        <v>18530</v>
      </c>
      <c r="F259" s="35">
        <v>18715</v>
      </c>
      <c r="G259" s="48">
        <v>1.44</v>
      </c>
      <c r="H259" s="37">
        <v>1</v>
      </c>
      <c r="I259" s="37">
        <v>1</v>
      </c>
      <c r="J259" s="38"/>
      <c r="K259" s="34">
        <v>1.4</v>
      </c>
      <c r="L259" s="34">
        <v>1.68</v>
      </c>
      <c r="M259" s="34">
        <v>2.23</v>
      </c>
      <c r="N259" s="34">
        <v>2.57</v>
      </c>
      <c r="O259" s="39">
        <v>366</v>
      </c>
      <c r="P259" s="39">
        <f t="shared" si="2261"/>
        <v>14730043.759199999</v>
      </c>
      <c r="Q259" s="39">
        <v>525</v>
      </c>
      <c r="R259" s="39">
        <f t="shared" si="2262"/>
        <v>21129161.130000003</v>
      </c>
      <c r="S259" s="39">
        <v>0</v>
      </c>
      <c r="T259" s="39">
        <f t="shared" si="2263"/>
        <v>0</v>
      </c>
      <c r="U259" s="39"/>
      <c r="V259" s="39">
        <f t="shared" si="2264"/>
        <v>0</v>
      </c>
      <c r="W259" s="39">
        <v>0</v>
      </c>
      <c r="X259" s="39">
        <f t="shared" si="2265"/>
        <v>0</v>
      </c>
      <c r="Y259" s="39">
        <v>8</v>
      </c>
      <c r="Z259" s="39">
        <f t="shared" si="2266"/>
        <v>321968.16959999996</v>
      </c>
      <c r="AA259" s="39">
        <v>0</v>
      </c>
      <c r="AB259" s="39">
        <f t="shared" si="2267"/>
        <v>0</v>
      </c>
      <c r="AC259" s="39">
        <v>0</v>
      </c>
      <c r="AD259" s="39">
        <f t="shared" si="2268"/>
        <v>0</v>
      </c>
      <c r="AE259" s="39">
        <v>0</v>
      </c>
      <c r="AF259" s="39">
        <f t="shared" si="2269"/>
        <v>0</v>
      </c>
      <c r="AG259" s="39">
        <v>249</v>
      </c>
      <c r="AH259" s="39">
        <f t="shared" si="2270"/>
        <v>10021259.2788</v>
      </c>
      <c r="AI259" s="39">
        <v>8</v>
      </c>
      <c r="AJ259" s="39">
        <f t="shared" si="2271"/>
        <v>274142.60159999994</v>
      </c>
      <c r="AK259" s="39"/>
      <c r="AL259" s="39">
        <f t="shared" si="2272"/>
        <v>0</v>
      </c>
      <c r="AM259" s="42">
        <v>2</v>
      </c>
      <c r="AN259" s="39">
        <f t="shared" si="2273"/>
        <v>80011.654799999989</v>
      </c>
      <c r="AO259" s="43">
        <v>72</v>
      </c>
      <c r="AP259" s="39">
        <f t="shared" si="2274"/>
        <v>3349418.107392</v>
      </c>
      <c r="AQ259" s="39"/>
      <c r="AR259" s="39">
        <f t="shared" si="2275"/>
        <v>0</v>
      </c>
      <c r="AS259" s="39">
        <v>171</v>
      </c>
      <c r="AT259" s="39">
        <f t="shared" si="2276"/>
        <v>7954868.0050559985</v>
      </c>
      <c r="AU259" s="39">
        <v>0</v>
      </c>
      <c r="AV259" s="39">
        <f t="shared" si="2277"/>
        <v>0</v>
      </c>
      <c r="AW259" s="39"/>
      <c r="AX259" s="39">
        <f t="shared" si="2278"/>
        <v>0</v>
      </c>
      <c r="AY259" s="39"/>
      <c r="AZ259" s="39">
        <f t="shared" si="2279"/>
        <v>0</v>
      </c>
      <c r="BA259" s="39">
        <v>6</v>
      </c>
      <c r="BB259" s="39">
        <f t="shared" si="2280"/>
        <v>271497.26016000001</v>
      </c>
      <c r="BC259" s="39">
        <v>0</v>
      </c>
      <c r="BD259" s="39">
        <f t="shared" si="2281"/>
        <v>0</v>
      </c>
      <c r="BE259" s="39">
        <v>0</v>
      </c>
      <c r="BF259" s="39">
        <f t="shared" si="2282"/>
        <v>0</v>
      </c>
      <c r="BG259" s="39">
        <v>0</v>
      </c>
      <c r="BH259" s="39">
        <f t="shared" si="2283"/>
        <v>0</v>
      </c>
      <c r="BI259" s="39">
        <v>0</v>
      </c>
      <c r="BJ259" s="39">
        <f t="shared" si="2284"/>
        <v>0</v>
      </c>
      <c r="BK259" s="39"/>
      <c r="BL259" s="39">
        <f t="shared" si="2285"/>
        <v>0</v>
      </c>
      <c r="BM259" s="39"/>
      <c r="BN259" s="39">
        <f t="shared" si="2286"/>
        <v>0</v>
      </c>
      <c r="BO259" s="49">
        <v>0</v>
      </c>
      <c r="BP259" s="39">
        <f t="shared" si="2287"/>
        <v>0</v>
      </c>
      <c r="BQ259" s="39">
        <v>0</v>
      </c>
      <c r="BR259" s="39">
        <f t="shared" si="2288"/>
        <v>0</v>
      </c>
      <c r="BS259" s="39">
        <v>0</v>
      </c>
      <c r="BT259" s="39">
        <f t="shared" si="2289"/>
        <v>0</v>
      </c>
      <c r="BU259" s="39">
        <v>5</v>
      </c>
      <c r="BV259" s="39">
        <f t="shared" si="2290"/>
        <v>142873.34879999998</v>
      </c>
      <c r="BW259" s="39">
        <v>0</v>
      </c>
      <c r="BX259" s="39">
        <f t="shared" si="2291"/>
        <v>0</v>
      </c>
      <c r="BY259" s="39"/>
      <c r="BZ259" s="39">
        <f t="shared" si="2292"/>
        <v>0</v>
      </c>
      <c r="CA259" s="39">
        <v>0</v>
      </c>
      <c r="CB259" s="39">
        <f t="shared" si="2293"/>
        <v>0</v>
      </c>
      <c r="CC259" s="39">
        <v>3</v>
      </c>
      <c r="CD259" s="39">
        <f t="shared" si="2294"/>
        <v>124152.01344000001</v>
      </c>
      <c r="CE259" s="39">
        <v>0</v>
      </c>
      <c r="CF259" s="39">
        <f t="shared" si="2295"/>
        <v>0</v>
      </c>
      <c r="CG259" s="39"/>
      <c r="CH259" s="39">
        <f t="shared" si="2296"/>
        <v>0</v>
      </c>
      <c r="CI259" s="39"/>
      <c r="CJ259" s="39">
        <f t="shared" si="2297"/>
        <v>0</v>
      </c>
      <c r="CK259" s="39">
        <v>17</v>
      </c>
      <c r="CL259" s="39">
        <f t="shared" si="2298"/>
        <v>641035.19759999996</v>
      </c>
      <c r="CM259" s="39">
        <v>63</v>
      </c>
      <c r="CN259" s="39">
        <f t="shared" si="2299"/>
        <v>2905318.7321760003</v>
      </c>
      <c r="CO259" s="39">
        <v>11</v>
      </c>
      <c r="CP259" s="39">
        <f t="shared" si="2300"/>
        <v>583174.43553599995</v>
      </c>
      <c r="CQ259" s="44">
        <v>12</v>
      </c>
      <c r="CR259" s="39">
        <f t="shared" si="2301"/>
        <v>513889.28639999998</v>
      </c>
      <c r="CS259" s="39">
        <v>9</v>
      </c>
      <c r="CT259" s="39">
        <f t="shared" si="2302"/>
        <v>466351.20403199998</v>
      </c>
      <c r="CU259" s="39"/>
      <c r="CV259" s="39">
        <f t="shared" si="2303"/>
        <v>0</v>
      </c>
      <c r="CW259" s="39">
        <v>8</v>
      </c>
      <c r="CX259" s="39">
        <f t="shared" si="2304"/>
        <v>415303.02374399995</v>
      </c>
      <c r="CY259" s="39">
        <v>13</v>
      </c>
      <c r="CZ259" s="39">
        <f t="shared" si="2305"/>
        <v>673618.4058239999</v>
      </c>
      <c r="DA259" s="39">
        <v>11</v>
      </c>
      <c r="DB259" s="39">
        <f t="shared" si="2306"/>
        <v>571041.65764799993</v>
      </c>
      <c r="DC259" s="39">
        <v>9</v>
      </c>
      <c r="DD259" s="39">
        <f t="shared" si="2307"/>
        <v>385416.96479999996</v>
      </c>
      <c r="DE259" s="39">
        <v>11</v>
      </c>
      <c r="DF259" s="39">
        <f t="shared" si="2308"/>
        <v>485097.98567999993</v>
      </c>
      <c r="DG259" s="39">
        <v>4</v>
      </c>
      <c r="DH259" s="39">
        <f t="shared" si="2309"/>
        <v>229818.55679999996</v>
      </c>
      <c r="DI259" s="39">
        <v>8</v>
      </c>
      <c r="DJ259" s="39">
        <f t="shared" si="2310"/>
        <v>445801.95071999991</v>
      </c>
      <c r="DK259" s="39">
        <v>5</v>
      </c>
      <c r="DL259" s="39">
        <f t="shared" si="2311"/>
        <v>381320.96850000002</v>
      </c>
      <c r="DM259" s="39">
        <v>10</v>
      </c>
      <c r="DN259" s="39">
        <f t="shared" si="2312"/>
        <v>824341.94339999987</v>
      </c>
      <c r="DO259" s="39"/>
      <c r="DP259" s="39">
        <f t="shared" si="1815"/>
        <v>0</v>
      </c>
      <c r="DQ259" s="39">
        <f t="shared" si="2313"/>
        <v>1606</v>
      </c>
      <c r="DR259" s="39">
        <f t="shared" si="2314"/>
        <v>67920925.641707987</v>
      </c>
    </row>
    <row r="260" spans="1:122" ht="30" customHeight="1" x14ac:dyDescent="0.25">
      <c r="A260" s="46"/>
      <c r="B260" s="47">
        <v>220</v>
      </c>
      <c r="C260" s="33" t="s">
        <v>391</v>
      </c>
      <c r="D260" s="34">
        <f t="shared" si="1818"/>
        <v>19063</v>
      </c>
      <c r="E260" s="35">
        <v>18530</v>
      </c>
      <c r="F260" s="35">
        <v>18715</v>
      </c>
      <c r="G260" s="48">
        <v>5.54</v>
      </c>
      <c r="H260" s="37">
        <v>1</v>
      </c>
      <c r="I260" s="68">
        <v>0.9</v>
      </c>
      <c r="J260" s="66"/>
      <c r="K260" s="34">
        <v>1.4</v>
      </c>
      <c r="L260" s="34">
        <v>1.68</v>
      </c>
      <c r="M260" s="34">
        <v>2.23</v>
      </c>
      <c r="N260" s="34">
        <v>2.57</v>
      </c>
      <c r="O260" s="39">
        <v>0</v>
      </c>
      <c r="P260" s="39">
        <f t="shared" ref="P260:P261" si="2315">(O260/12*5*$D260*$G260*$H260*$K260*P$9)+(O260/12*4*$E260*$G260*$I260*$K260)+(O260/12*3*$F260*$G260*$I260*$K260)</f>
        <v>0</v>
      </c>
      <c r="Q260" s="39">
        <v>85</v>
      </c>
      <c r="R260" s="39">
        <f t="shared" ref="R260:R261" si="2316">(Q260/12*5*$D260*$G260*$H260*$K260*R$9)+(Q260/12*4*$E260*$G260*$I260*$K260)+(Q260/12*3*$F260*$G260*$I260*$K260)</f>
        <v>11729699.506583333</v>
      </c>
      <c r="S260" s="39">
        <v>0</v>
      </c>
      <c r="T260" s="39">
        <f t="shared" ref="T260:T261" si="2317">(S260/12*5*$D260*$G260*$H260*$K260*T$9)+(S260/12*4*$E260*$G260*$I260*$K260)+(S260/12*3*$F260*$G260*$I260*$K260)</f>
        <v>0</v>
      </c>
      <c r="U260" s="39"/>
      <c r="V260" s="39">
        <f t="shared" ref="V260:V261" si="2318">(U260/12*5*$D260*$G260*$H260*$K260*V$9)+(U260/12*4*$E260*$G260*$I260*$K260)+(U260/12*3*$F260*$G260*$I260*$K260)</f>
        <v>0</v>
      </c>
      <c r="W260" s="39">
        <v>0</v>
      </c>
      <c r="X260" s="39">
        <f t="shared" ref="X260:X261" si="2319">(W260/12*5*$D260*$G260*$H260*$K260*X$9)+(W260/12*4*$E260*$G260*$I260*$K260)+(W260/12*3*$F260*$G260*$I260*$K260)</f>
        <v>0</v>
      </c>
      <c r="Y260" s="39">
        <v>0</v>
      </c>
      <c r="Z260" s="39">
        <f t="shared" ref="Z260:Z261" si="2320">(Y260/12*5*$D260*$G260*$H260*$K260*Z$9)+(Y260/12*4*$E260*$G260*$I260*$K260)+(Y260/12*3*$F260*$G260*$I260*$K260)</f>
        <v>0</v>
      </c>
      <c r="AA260" s="39">
        <v>0</v>
      </c>
      <c r="AB260" s="39">
        <f t="shared" ref="AB260:AB261" si="2321">(AA260/12*5*$D260*$G260*$H260*$K260*AB$9)+(AA260/12*4*$E260*$G260*$I260*$K260)+(AA260/12*3*$F260*$G260*$I260*$K260)</f>
        <v>0</v>
      </c>
      <c r="AC260" s="39">
        <v>0</v>
      </c>
      <c r="AD260" s="39">
        <f t="shared" ref="AD260:AD261" si="2322">(AC260/12*5*$D260*$G260*$H260*$K260*AD$9)+(AC260/12*4*$E260*$G260*$I260*$K260)+(AC260/12*3*$F260*$G260*$I260*$K260)</f>
        <v>0</v>
      </c>
      <c r="AE260" s="39">
        <v>0</v>
      </c>
      <c r="AF260" s="39">
        <f t="shared" ref="AF260:AF261" si="2323">(AE260/12*5*$D260*$G260*$H260*$K260*AF$9)+(AE260/12*4*$E260*$G260*$I260*$K260)+(AE260/12*3*$F260*$G260*$I260*$K260)</f>
        <v>0</v>
      </c>
      <c r="AG260" s="39">
        <v>0</v>
      </c>
      <c r="AH260" s="39">
        <f t="shared" ref="AH260:AH261" si="2324">(AG260/12*5*$D260*$G260*$H260*$K260*AH$9)+(AG260/12*4*$E260*$G260*$I260*$K260)+(AG260/12*3*$F260*$G260*$I260*$K260)</f>
        <v>0</v>
      </c>
      <c r="AI260" s="39"/>
      <c r="AJ260" s="39">
        <f t="shared" ref="AJ260:AJ261" si="2325">(AI260/12*5*$D260*$G260*$H260*$K260*AJ$9)+(AI260/12*4*$E260*$G260*$I260*$K260)+(AI260/12*3*$F260*$G260*$I260*$K260)</f>
        <v>0</v>
      </c>
      <c r="AK260" s="39"/>
      <c r="AL260" s="39">
        <f t="shared" ref="AL260:AL261" si="2326">(AK260/12*5*$D260*$G260*$H260*$K260*AL$9)+(AK260/12*4*$E260*$G260*$I260*$K260)+(AK260/12*3*$F260*$G260*$I260*$K260)</f>
        <v>0</v>
      </c>
      <c r="AM260" s="42">
        <v>0</v>
      </c>
      <c r="AN260" s="39">
        <f t="shared" ref="AN260:AN261" si="2327">(AM260/12*5*$D260*$G260*$H260*$K260*AN$9)+(AM260/12*4*$E260*$G260*$I260*$K260)+(AM260/12*3*$F260*$G260*$I260*$K260)</f>
        <v>0</v>
      </c>
      <c r="AO260" s="43">
        <v>0</v>
      </c>
      <c r="AP260" s="39">
        <f t="shared" ref="AP260:AP261" si="2328">(AO260/12*5*$D260*$G260*$H260*$L260*AP$9)+(AO260/12*4*$E260*$G260*$I260*$L260)+(AO260/12*3*$F260*$G260*$I260*$L260)</f>
        <v>0</v>
      </c>
      <c r="AQ260" s="39">
        <v>0</v>
      </c>
      <c r="AR260" s="39">
        <f t="shared" ref="AR260:AR261" si="2329">(AQ260/12*5*$D260*$G260*$H260*$L260*AR$9)+(AQ260/12*4*$E260*$G260*$I260*$L260)+(AQ260/12*3*$F260*$G260*$I260*$L260)</f>
        <v>0</v>
      </c>
      <c r="AS260" s="39"/>
      <c r="AT260" s="39">
        <f t="shared" ref="AT260:AT261" si="2330">(AS260/12*5*$D260*$G260*$H260*$L260*AT$9)+(AS260/12*4*$E260*$G260*$I260*$L260)+(AS260/12*3*$F260*$G260*$I260*$L260)</f>
        <v>0</v>
      </c>
      <c r="AU260" s="39">
        <v>0</v>
      </c>
      <c r="AV260" s="39">
        <f t="shared" ref="AV260:AV261" si="2331">(AU260/12*5*$D260*$G260*$H260*$L260*AV$9)+(AU260/12*4*$E260*$G260*$I260*$L260)+(AU260/12*3*$F260*$G260*$I260*$L260)</f>
        <v>0</v>
      </c>
      <c r="AW260" s="39"/>
      <c r="AX260" s="39">
        <f t="shared" ref="AX260:AX261" si="2332">(AW260/12*5*$D260*$G260*$H260*$K260*AX$9)+(AW260/12*4*$E260*$G260*$I260*$K260)+(AW260/12*3*$F260*$G260*$I260*$K260)</f>
        <v>0</v>
      </c>
      <c r="AY260" s="39"/>
      <c r="AZ260" s="39">
        <f t="shared" ref="AZ260:AZ261" si="2333">(AY260/12*5*$D260*$G260*$H260*$K260*AZ$9)+(AY260/12*4*$E260*$G260*$I260*$K260)+(AY260/12*3*$F260*$G260*$I260*$K260)</f>
        <v>0</v>
      </c>
      <c r="BA260" s="39">
        <v>0</v>
      </c>
      <c r="BB260" s="39">
        <f t="shared" ref="BB260:BB261" si="2334">(BA260/12*5*$D260*$G260*$H260*$L260*BB$9)+(BA260/12*4*$E260*$G260*$I260*$L260)+(BA260/12*3*$F260*$G260*$I260*$L260)</f>
        <v>0</v>
      </c>
      <c r="BC260" s="39">
        <v>0</v>
      </c>
      <c r="BD260" s="39">
        <f t="shared" ref="BD260:BD261" si="2335">(BC260/12*5*$D260*$G260*$H260*$K260*BD$9)+(BC260/12*4*$E260*$G260*$I260*$K260)+(BC260/12*3*$F260*$G260*$I260*$K260)</f>
        <v>0</v>
      </c>
      <c r="BE260" s="39">
        <v>0</v>
      </c>
      <c r="BF260" s="39">
        <f t="shared" ref="BF260:BF261" si="2336">(BE260/12*5*$D260*$G260*$H260*$K260*BF$9)+(BE260/12*4*$E260*$G260*$I260*$K260)+(BE260/12*3*$F260*$G260*$I260*$K260)</f>
        <v>0</v>
      </c>
      <c r="BG260" s="39">
        <v>0</v>
      </c>
      <c r="BH260" s="39">
        <f t="shared" ref="BH260:BH261" si="2337">(BG260/12*5*$D260*$G260*$H260*$K260*BH$9)+(BG260/12*4*$E260*$G260*$I260*$K260)+(BG260/12*3*$F260*$G260*$I260*$K260)</f>
        <v>0</v>
      </c>
      <c r="BI260" s="39">
        <v>0</v>
      </c>
      <c r="BJ260" s="39">
        <f t="shared" ref="BJ260:BJ261" si="2338">(BI260/12*5*$D260*$G260*$H260*$L260*BJ$9)+(BI260/12*4*$E260*$G260*$I260*$L260)+(BI260/12*3*$F260*$G260*$I260*$L260)</f>
        <v>0</v>
      </c>
      <c r="BK260" s="39">
        <v>0</v>
      </c>
      <c r="BL260" s="39">
        <f t="shared" ref="BL260:BL261" si="2339">(BK260/12*5*$D260*$G260*$H260*$K260*BL$9)+(BK260/12*4*$E260*$G260*$I260*$K260)+(BK260/12*3*$F260*$G260*$I260*$K260)</f>
        <v>0</v>
      </c>
      <c r="BM260" s="39">
        <v>0</v>
      </c>
      <c r="BN260" s="39">
        <f t="shared" ref="BN260:BN261" si="2340">(BM260/12*5*$D260*$G260*$H260*$K260*BN$9)+(BM260/12*4*$E260*$G260*$I260*$K260)+(BM260/12*3*$F260*$G260*$I260*$K260)</f>
        <v>0</v>
      </c>
      <c r="BO260" s="49">
        <v>0</v>
      </c>
      <c r="BP260" s="39">
        <f t="shared" ref="BP260:BP261" si="2341">(BO260/12*5*$D260*$G260*$H260*$L260*BP$9)+(BO260/12*4*$E260*$G260*$I260*$L260)+(BO260/12*3*$F260*$G260*$I260*$L260)</f>
        <v>0</v>
      </c>
      <c r="BQ260" s="39">
        <v>0</v>
      </c>
      <c r="BR260" s="39">
        <f t="shared" ref="BR260:BR261" si="2342">(BQ260/12*5*$D260*$G260*$H260*$L260*BR$9)+(BQ260/12*4*$E260*$G260*$I260*$L260)+(BQ260/12*3*$F260*$G260*$I260*$L260)</f>
        <v>0</v>
      </c>
      <c r="BS260" s="39">
        <v>0</v>
      </c>
      <c r="BT260" s="39">
        <f t="shared" ref="BT260:BT261" si="2343">(BS260/12*5*$D260*$G260*$H260*$K260*BT$9)+(BS260/12*4*$E260*$G260*$I260*$K260)+(BS260/12*3*$F260*$G260*$I260*$K260)</f>
        <v>0</v>
      </c>
      <c r="BU260" s="39">
        <v>0</v>
      </c>
      <c r="BV260" s="39">
        <f t="shared" ref="BV260:BV261" si="2344">(BU260/12*5*$D260*$G260*$H260*$K260*BV$9)+(BU260/12*4*$E260*$G260*$I260*$K260)+(BU260/12*3*$F260*$G260*$I260*$K260)</f>
        <v>0</v>
      </c>
      <c r="BW260" s="39">
        <v>0</v>
      </c>
      <c r="BX260" s="39">
        <f t="shared" ref="BX260:BX261" si="2345">(BW260/12*5*$D260*$G260*$H260*$L260*BX$9)+(BW260/12*4*$E260*$G260*$I260*$L260)+(BW260/12*3*$F260*$G260*$I260*$L260)</f>
        <v>0</v>
      </c>
      <c r="BY260" s="39"/>
      <c r="BZ260" s="39">
        <f t="shared" ref="BZ260:BZ261" si="2346">(BY260/12*5*$D260*$G260*$H260*$L260*BZ$9)+(BY260/12*4*$E260*$G260*$I260*$L260)+(BY260/12*3*$F260*$G260*$I260*$L260)</f>
        <v>0</v>
      </c>
      <c r="CA260" s="39">
        <v>0</v>
      </c>
      <c r="CB260" s="39">
        <f t="shared" ref="CB260:CB261" si="2347">(CA260/12*5*$D260*$G260*$H260*$K260*CB$9)+(CA260/12*4*$E260*$G260*$I260*$K260)+(CA260/12*3*$F260*$G260*$I260*$K260)</f>
        <v>0</v>
      </c>
      <c r="CC260" s="39"/>
      <c r="CD260" s="39">
        <f t="shared" ref="CD260:CD261" si="2348">(CC260/12*5*$D260*$G260*$H260*$L260*CD$9)+(CC260/12*4*$E260*$G260*$I260*$L260)+(CC260/12*3*$F260*$G260*$I260*$L260)</f>
        <v>0</v>
      </c>
      <c r="CE260" s="39">
        <v>0</v>
      </c>
      <c r="CF260" s="39">
        <f t="shared" ref="CF260:CF261" si="2349">(CE260/12*5*$D260*$G260*$H260*$K260*CF$9)+(CE260/12*4*$E260*$G260*$I260*$K260)+(CE260/12*3*$F260*$G260*$I260*$K260)</f>
        <v>0</v>
      </c>
      <c r="CG260" s="39"/>
      <c r="CH260" s="39">
        <f t="shared" ref="CH260:CH261" si="2350">(CG260/12*5*$D260*$G260*$H260*$K260*CH$9)+(CG260/12*4*$E260*$G260*$I260*$K260)+(CG260/12*3*$F260*$G260*$I260*$K260)</f>
        <v>0</v>
      </c>
      <c r="CI260" s="39"/>
      <c r="CJ260" s="39">
        <f t="shared" ref="CJ260:CJ261" si="2351">(CI260/12*5*$D260*$G260*$H260*$K260*CJ$9)+(CI260/12*4*$E260*$G260*$I260*$K260)+(CI260/12*3*$F260*$G260*$I260*$K260)</f>
        <v>0</v>
      </c>
      <c r="CK260" s="39"/>
      <c r="CL260" s="39">
        <f t="shared" ref="CL260:CL261" si="2352">(CK260/12*5*$D260*$G260*$H260*$K260*CL$9)+(CK260/12*4*$E260*$G260*$I260*$K260)+(CK260/12*3*$F260*$G260*$I260*$K260)</f>
        <v>0</v>
      </c>
      <c r="CM260" s="39"/>
      <c r="CN260" s="39">
        <f t="shared" ref="CN260:CN261" si="2353">(CM260/12*5*$D260*$G260*$H260*$L260*CN$9)+(CM260/12*4*$E260*$G260*$I260*$L260)+(CM260/12*3*$F260*$G260*$I260*$L260)</f>
        <v>0</v>
      </c>
      <c r="CO260" s="39"/>
      <c r="CP260" s="39">
        <f t="shared" ref="CP260:CP261" si="2354">(CO260/12*5*$D260*$G260*$H260*$L260*CP$9)+(CO260/12*4*$E260*$G260*$I260*$L260)+(CO260/12*3*$F260*$G260*$I260*$L260)</f>
        <v>0</v>
      </c>
      <c r="CQ260" s="44"/>
      <c r="CR260" s="39">
        <f t="shared" ref="CR260:CR261" si="2355">(CQ260/12*5*$D260*$G260*$H260*$K260*CR$9)+(CQ260/12*4*$E260*$G260*$I260*$K260)+(CQ260/12*3*$F260*$G260*$I260*$K260)</f>
        <v>0</v>
      </c>
      <c r="CS260" s="39"/>
      <c r="CT260" s="39">
        <f t="shared" ref="CT260:CT261" si="2356">(CS260/12*5*$D260*$G260*$H260*$L260*CT$9)+(CS260/12*4*$E260*$G260*$I260*$L260)+(CS260/12*3*$F260*$G260*$I260*$L260)</f>
        <v>0</v>
      </c>
      <c r="CU260" s="39"/>
      <c r="CV260" s="39">
        <f t="shared" ref="CV260:CV261" si="2357">(CU260/12*5*$D260*$G260*$H260*$L260*CV$9)+(CU260/12*4*$E260*$G260*$I260*$L260)+(CU260/12*3*$F260*$G260*$I260*$L260)</f>
        <v>0</v>
      </c>
      <c r="CW260" s="39"/>
      <c r="CX260" s="39">
        <f t="shared" ref="CX260:CX261" si="2358">(CW260/12*5*$D260*$G260*$H260*$L260*CX$9)+(CW260/12*4*$E260*$G260*$I260*$L260)+(CW260/12*3*$F260*$G260*$I260*$L260)</f>
        <v>0</v>
      </c>
      <c r="CY260" s="39"/>
      <c r="CZ260" s="39">
        <f t="shared" ref="CZ260:CZ261" si="2359">(CY260/12*5*$D260*$G260*$H260*$L260*CZ$9)+(CY260/12*4*$E260*$G260*$I260*$L260)+(CY260/12*3*$F260*$G260*$I260*$L260)</f>
        <v>0</v>
      </c>
      <c r="DA260" s="39"/>
      <c r="DB260" s="39">
        <f t="shared" ref="DB260:DB261" si="2360">(DA260/12*5*$D260*$G260*$H260*$L260*DB$9)+(DA260/12*4*$E260*$G260*$I260*$L260)+(DA260/12*3*$F260*$G260*$I260*$L260)</f>
        <v>0</v>
      </c>
      <c r="DC260" s="39"/>
      <c r="DD260" s="39">
        <f t="shared" ref="DD260:DD261" si="2361">(DC260/12*5*$D260*$G260*$H260*$K260*DD$9)+(DC260/12*4*$E260*$G260*$I260*$K260)+(DC260/12*3*$F260*$G260*$I260*$K260)</f>
        <v>0</v>
      </c>
      <c r="DE260" s="39"/>
      <c r="DF260" s="39">
        <f t="shared" ref="DF260:DF261" si="2362">(DE260/12*5*$D260*$G260*$H260*$K260*DF$9)+(DE260/12*4*$E260*$G260*$I260*$K260)+(DE260/12*3*$F260*$G260*$I260*$K260)</f>
        <v>0</v>
      </c>
      <c r="DG260" s="39"/>
      <c r="DH260" s="39">
        <f t="shared" ref="DH260:DH261" si="2363">(DG260/12*5*$D260*$G260*$H260*$L260*DH$9)+(DG260/12*4*$E260*$G260*$I260*$L260)+(DG260/12*3*$F260*$G260*$I260*$L260)</f>
        <v>0</v>
      </c>
      <c r="DI260" s="39"/>
      <c r="DJ260" s="39">
        <f t="shared" ref="DJ260:DJ261" si="2364">(DI260/12*5*$D260*$G260*$H260*$L260*DJ$9)+(DI260/12*4*$E260*$G260*$I260*$L260)+(DI260/12*3*$F260*$G260*$I260*$L260)</f>
        <v>0</v>
      </c>
      <c r="DK260" s="39"/>
      <c r="DL260" s="39">
        <f t="shared" ref="DL260:DL261" si="2365">(DK260/12*5*$D260*$G260*$H260*$M260*DL$9)+(DK260/12*4*$E260*$G260*$I260*$M260)+(DK260/12*3*$F260*$G260*$I260*$M260)</f>
        <v>0</v>
      </c>
      <c r="DM260" s="39"/>
      <c r="DN260" s="39">
        <f t="shared" ref="DN260:DN261" si="2366">(DM260/12*5*$D260*$G260*$H260*$N260*DN$9)+(DM260/12*4*$E260*$G260*$I260*$N260)+(DM260/12*3*$F260*$G260*$I260*$N260)</f>
        <v>0</v>
      </c>
      <c r="DO260" s="39"/>
      <c r="DP260" s="39">
        <f t="shared" si="1815"/>
        <v>0</v>
      </c>
      <c r="DQ260" s="39">
        <f t="shared" si="2313"/>
        <v>85</v>
      </c>
      <c r="DR260" s="39">
        <f t="shared" si="2314"/>
        <v>11729699.506583333</v>
      </c>
    </row>
    <row r="261" spans="1:122" ht="15.75" customHeight="1" x14ac:dyDescent="0.25">
      <c r="A261" s="46"/>
      <c r="B261" s="47">
        <v>221</v>
      </c>
      <c r="C261" s="33" t="s">
        <v>392</v>
      </c>
      <c r="D261" s="34">
        <f t="shared" si="1818"/>
        <v>19063</v>
      </c>
      <c r="E261" s="35">
        <v>18530</v>
      </c>
      <c r="F261" s="35">
        <v>18715</v>
      </c>
      <c r="G261" s="48">
        <v>4.46</v>
      </c>
      <c r="H261" s="37">
        <v>1</v>
      </c>
      <c r="I261" s="37">
        <v>1</v>
      </c>
      <c r="J261" s="38"/>
      <c r="K261" s="34">
        <v>1.4</v>
      </c>
      <c r="L261" s="34">
        <v>1.68</v>
      </c>
      <c r="M261" s="34">
        <v>2.23</v>
      </c>
      <c r="N261" s="34">
        <v>2.57</v>
      </c>
      <c r="O261" s="39">
        <v>43</v>
      </c>
      <c r="P261" s="39">
        <f t="shared" si="2315"/>
        <v>5068528.2091499995</v>
      </c>
      <c r="Q261" s="39">
        <v>290</v>
      </c>
      <c r="R261" s="39">
        <f t="shared" si="2316"/>
        <v>34183097.2245</v>
      </c>
      <c r="S261" s="39"/>
      <c r="T261" s="39">
        <f t="shared" si="2317"/>
        <v>0</v>
      </c>
      <c r="U261" s="39"/>
      <c r="V261" s="39">
        <f t="shared" si="2318"/>
        <v>0</v>
      </c>
      <c r="W261" s="39"/>
      <c r="X261" s="39">
        <f t="shared" si="2319"/>
        <v>0</v>
      </c>
      <c r="Y261" s="39">
        <v>10</v>
      </c>
      <c r="Z261" s="39">
        <f t="shared" si="2320"/>
        <v>1178727.4905000001</v>
      </c>
      <c r="AA261" s="39"/>
      <c r="AB261" s="39">
        <f t="shared" si="2321"/>
        <v>0</v>
      </c>
      <c r="AC261" s="39"/>
      <c r="AD261" s="39">
        <f t="shared" si="2322"/>
        <v>0</v>
      </c>
      <c r="AE261" s="39">
        <v>0</v>
      </c>
      <c r="AF261" s="39">
        <f t="shared" si="2323"/>
        <v>0</v>
      </c>
      <c r="AG261" s="39">
        <v>0</v>
      </c>
      <c r="AH261" s="39">
        <f t="shared" si="2324"/>
        <v>0</v>
      </c>
      <c r="AI261" s="39"/>
      <c r="AJ261" s="39">
        <f t="shared" si="2325"/>
        <v>0</v>
      </c>
      <c r="AK261" s="39"/>
      <c r="AL261" s="39">
        <f t="shared" si="2326"/>
        <v>0</v>
      </c>
      <c r="AM261" s="42">
        <v>0</v>
      </c>
      <c r="AN261" s="39">
        <f t="shared" si="2327"/>
        <v>0</v>
      </c>
      <c r="AO261" s="43">
        <v>0</v>
      </c>
      <c r="AP261" s="39">
        <f t="shared" si="2328"/>
        <v>0</v>
      </c>
      <c r="AQ261" s="39"/>
      <c r="AR261" s="39">
        <f t="shared" si="2329"/>
        <v>0</v>
      </c>
      <c r="AS261" s="39">
        <v>2</v>
      </c>
      <c r="AT261" s="39">
        <f t="shared" si="2330"/>
        <v>283608.77395199996</v>
      </c>
      <c r="AU261" s="39"/>
      <c r="AV261" s="39">
        <f t="shared" si="2331"/>
        <v>0</v>
      </c>
      <c r="AW261" s="39"/>
      <c r="AX261" s="39">
        <f t="shared" si="2332"/>
        <v>0</v>
      </c>
      <c r="AY261" s="39"/>
      <c r="AZ261" s="39">
        <f t="shared" si="2333"/>
        <v>0</v>
      </c>
      <c r="BA261" s="39"/>
      <c r="BB261" s="39">
        <f t="shared" si="2334"/>
        <v>0</v>
      </c>
      <c r="BC261" s="39"/>
      <c r="BD261" s="39">
        <f t="shared" si="2335"/>
        <v>0</v>
      </c>
      <c r="BE261" s="39"/>
      <c r="BF261" s="39">
        <f t="shared" si="2336"/>
        <v>0</v>
      </c>
      <c r="BG261" s="39"/>
      <c r="BH261" s="39">
        <f t="shared" si="2337"/>
        <v>0</v>
      </c>
      <c r="BI261" s="39"/>
      <c r="BJ261" s="39">
        <f t="shared" si="2338"/>
        <v>0</v>
      </c>
      <c r="BK261" s="39">
        <v>0</v>
      </c>
      <c r="BL261" s="39">
        <f t="shared" si="2339"/>
        <v>0</v>
      </c>
      <c r="BM261" s="39"/>
      <c r="BN261" s="39">
        <f t="shared" si="2340"/>
        <v>0</v>
      </c>
      <c r="BO261" s="49"/>
      <c r="BP261" s="39">
        <f t="shared" si="2341"/>
        <v>0</v>
      </c>
      <c r="BQ261" s="39"/>
      <c r="BR261" s="39">
        <f t="shared" si="2342"/>
        <v>0</v>
      </c>
      <c r="BS261" s="39"/>
      <c r="BT261" s="39">
        <f t="shared" si="2343"/>
        <v>0</v>
      </c>
      <c r="BU261" s="39"/>
      <c r="BV261" s="39">
        <f t="shared" si="2344"/>
        <v>0</v>
      </c>
      <c r="BW261" s="39"/>
      <c r="BX261" s="39">
        <f t="shared" si="2345"/>
        <v>0</v>
      </c>
      <c r="BY261" s="39"/>
      <c r="BZ261" s="39">
        <f t="shared" si="2346"/>
        <v>0</v>
      </c>
      <c r="CA261" s="39"/>
      <c r="CB261" s="39">
        <f t="shared" si="2347"/>
        <v>0</v>
      </c>
      <c r="CC261" s="39"/>
      <c r="CD261" s="39">
        <f t="shared" si="2348"/>
        <v>0</v>
      </c>
      <c r="CE261" s="39"/>
      <c r="CF261" s="39">
        <f t="shared" si="2349"/>
        <v>0</v>
      </c>
      <c r="CG261" s="39"/>
      <c r="CH261" s="39">
        <f t="shared" si="2350"/>
        <v>0</v>
      </c>
      <c r="CI261" s="39"/>
      <c r="CJ261" s="39">
        <f t="shared" si="2351"/>
        <v>0</v>
      </c>
      <c r="CK261" s="39"/>
      <c r="CL261" s="39">
        <f t="shared" si="2352"/>
        <v>0</v>
      </c>
      <c r="CM261" s="39"/>
      <c r="CN261" s="39">
        <f t="shared" si="2353"/>
        <v>0</v>
      </c>
      <c r="CO261" s="39"/>
      <c r="CP261" s="39">
        <f t="shared" si="2354"/>
        <v>0</v>
      </c>
      <c r="CQ261" s="44"/>
      <c r="CR261" s="39">
        <f t="shared" si="2355"/>
        <v>0</v>
      </c>
      <c r="CS261" s="39"/>
      <c r="CT261" s="39">
        <f t="shared" si="2356"/>
        <v>0</v>
      </c>
      <c r="CU261" s="39"/>
      <c r="CV261" s="39">
        <f t="shared" si="2357"/>
        <v>0</v>
      </c>
      <c r="CW261" s="39"/>
      <c r="CX261" s="39">
        <f t="shared" si="2358"/>
        <v>0</v>
      </c>
      <c r="CY261" s="39"/>
      <c r="CZ261" s="39">
        <f t="shared" si="2359"/>
        <v>0</v>
      </c>
      <c r="DA261" s="39"/>
      <c r="DB261" s="39">
        <f t="shared" si="2360"/>
        <v>0</v>
      </c>
      <c r="DC261" s="39"/>
      <c r="DD261" s="39">
        <f t="shared" si="2361"/>
        <v>0</v>
      </c>
      <c r="DE261" s="39"/>
      <c r="DF261" s="39">
        <f t="shared" si="2362"/>
        <v>0</v>
      </c>
      <c r="DG261" s="39"/>
      <c r="DH261" s="39">
        <f t="shared" si="2363"/>
        <v>0</v>
      </c>
      <c r="DI261" s="39"/>
      <c r="DJ261" s="39">
        <f t="shared" si="2364"/>
        <v>0</v>
      </c>
      <c r="DK261" s="39"/>
      <c r="DL261" s="39">
        <f t="shared" si="2365"/>
        <v>0</v>
      </c>
      <c r="DM261" s="39"/>
      <c r="DN261" s="39">
        <f t="shared" si="2366"/>
        <v>0</v>
      </c>
      <c r="DO261" s="39"/>
      <c r="DP261" s="39">
        <f t="shared" si="1815"/>
        <v>0</v>
      </c>
      <c r="DQ261" s="39">
        <f t="shared" si="2313"/>
        <v>345</v>
      </c>
      <c r="DR261" s="39">
        <f t="shared" si="2314"/>
        <v>40713961.698102005</v>
      </c>
    </row>
    <row r="262" spans="1:122" ht="30" customHeight="1" x14ac:dyDescent="0.25">
      <c r="A262" s="46"/>
      <c r="B262" s="47">
        <v>222</v>
      </c>
      <c r="C262" s="33" t="s">
        <v>393</v>
      </c>
      <c r="D262" s="34">
        <f t="shared" si="1818"/>
        <v>19063</v>
      </c>
      <c r="E262" s="35">
        <v>18530</v>
      </c>
      <c r="F262" s="35">
        <v>18715</v>
      </c>
      <c r="G262" s="48">
        <v>0.79</v>
      </c>
      <c r="H262" s="37">
        <v>1</v>
      </c>
      <c r="I262" s="37">
        <v>1</v>
      </c>
      <c r="J262" s="38"/>
      <c r="K262" s="34">
        <v>1.4</v>
      </c>
      <c r="L262" s="34">
        <v>1.68</v>
      </c>
      <c r="M262" s="34">
        <v>2.23</v>
      </c>
      <c r="N262" s="34">
        <v>2.57</v>
      </c>
      <c r="O262" s="39">
        <v>158</v>
      </c>
      <c r="P262" s="39">
        <f t="shared" ref="P262:P264" si="2367">(O262/12*5*$D262*$G262*$H262*$K262*P$9)+(O262/12*4*$E262*$G262*$I262*$K262*P$10)+(O262/12*3*$F262*$G262*$I262*$K262*P$10)</f>
        <v>3488547.4765166668</v>
      </c>
      <c r="Q262" s="39">
        <v>117</v>
      </c>
      <c r="R262" s="39">
        <f t="shared" ref="R262:R264" si="2368">(Q262/12*5*$D262*$G262*$H262*$K262*R$9)+(Q262/12*4*$E262*$G262*$I262*$K262*R$10)+(Q262/12*3*$F262*$G262*$I262*$K262*R$10)</f>
        <v>2583291.485775</v>
      </c>
      <c r="S262" s="39">
        <v>0</v>
      </c>
      <c r="T262" s="39">
        <f t="shared" ref="T262:T264" si="2369">(S262/12*5*$D262*$G262*$H262*$K262*T$9)+(S262/12*4*$E262*$G262*$I262*$K262*T$10)+(S262/12*3*$F262*$G262*$I262*$K262*T$10)</f>
        <v>0</v>
      </c>
      <c r="U262" s="39"/>
      <c r="V262" s="39">
        <f t="shared" ref="V262:V264" si="2370">(U262/12*5*$D262*$G262*$H262*$K262*V$9)+(U262/12*4*$E262*$G262*$I262*$K262*V$10)+(U262/12*3*$F262*$G262*$I262*$K262*V$10)</f>
        <v>0</v>
      </c>
      <c r="W262" s="39"/>
      <c r="X262" s="39">
        <f t="shared" ref="X262:X264" si="2371">(W262/12*5*$D262*$G262*$H262*$K262*X$9)+(W262/12*4*$E262*$G262*$I262*$K262*X$10)+(W262/12*3*$F262*$G262*$I262*$K262*X$10)</f>
        <v>0</v>
      </c>
      <c r="Y262" s="39">
        <v>9</v>
      </c>
      <c r="Z262" s="39">
        <f t="shared" ref="Z262:Z264" si="2372">(Y262/12*5*$D262*$G262*$H262*$K262*Z$9)+(Y262/12*4*$E262*$G262*$I262*$K262*Z$10)+(Y262/12*3*$F262*$G262*$I262*$K262*Z$10)</f>
        <v>198714.72967500001</v>
      </c>
      <c r="AA262" s="39"/>
      <c r="AB262" s="39">
        <f t="shared" ref="AB262:AB264" si="2373">(AA262/12*5*$D262*$G262*$H262*$K262*AB$9)+(AA262/12*4*$E262*$G262*$I262*$K262*AB$10)+(AA262/12*3*$F262*$G262*$I262*$K262*AB$10)</f>
        <v>0</v>
      </c>
      <c r="AC262" s="39">
        <v>0</v>
      </c>
      <c r="AD262" s="39">
        <f t="shared" ref="AD262:AD264" si="2374">(AC262/12*5*$D262*$G262*$H262*$K262*AD$9)+(AC262/12*4*$E262*$G262*$I262*$K262*AD$10)+(AC262/12*3*$F262*$G262*$I262*$K262*AD$10)</f>
        <v>0</v>
      </c>
      <c r="AE262" s="39">
        <v>0</v>
      </c>
      <c r="AF262" s="39">
        <f t="shared" ref="AF262:AF264" si="2375">(AE262/12*5*$D262*$G262*$H262*$K262*AF$9)+(AE262/12*4*$E262*$G262*$I262*$K262*AF$10)+(AE262/12*3*$F262*$G262*$I262*$K262*AF$10)</f>
        <v>0</v>
      </c>
      <c r="AG262" s="39">
        <v>45</v>
      </c>
      <c r="AH262" s="39">
        <f t="shared" ref="AH262:AH264" si="2376">(AG262/12*5*$D262*$G262*$H262*$K262*AH$9)+(AG262/12*4*$E262*$G262*$I262*$K262*AH$10)+(AG262/12*3*$F262*$G262*$I262*$K262*AH$10)</f>
        <v>993573.64837499999</v>
      </c>
      <c r="AI262" s="39"/>
      <c r="AJ262" s="39">
        <f t="shared" ref="AJ262:AJ264" si="2377">(AI262/12*5*$D262*$G262*$H262*$K262*AJ$9)+(AI262/12*4*$E262*$G262*$I262*$K262*AJ$10)+(AI262/12*3*$F262*$G262*$I262*$K262*AJ$10)</f>
        <v>0</v>
      </c>
      <c r="AK262" s="39"/>
      <c r="AL262" s="39">
        <f t="shared" ref="AL262:AL264" si="2378">(AK262/12*5*$D262*$G262*$H262*$K262*AL$9)+(AK262/12*4*$E262*$G262*$I262*$K262*AL$10)+(AK262/12*3*$F262*$G262*$I262*$K262*AL$10)</f>
        <v>0</v>
      </c>
      <c r="AM262" s="56">
        <v>22</v>
      </c>
      <c r="AN262" s="39">
        <f t="shared" ref="AN262:AN264" si="2379">(AM262/12*5*$D262*$G262*$H262*$K262*AN$9)+(AM262/12*4*$E262*$G262*$I262*$K262*AN$10)+(AM262/12*3*$F262*$G262*$I262*$K262*AN$10)</f>
        <v>482848.11125833332</v>
      </c>
      <c r="AO262" s="43">
        <v>71</v>
      </c>
      <c r="AP262" s="39">
        <f t="shared" ref="AP262:AP264" si="2380">(AO262/12*5*$D262*$G262*$H262*$L262*AP$9)+(AO262/12*4*$E262*$G262*$I262*$L262*AP$10)+(AO262/12*3*$F262*$G262*$I262*$L262*AP$10)</f>
        <v>1812006.767396</v>
      </c>
      <c r="AQ262" s="39">
        <v>0</v>
      </c>
      <c r="AR262" s="39">
        <f t="shared" ref="AR262:AR264" si="2381">(AQ262/12*5*$D262*$G262*$H262*$L262*AR$9)+(AQ262/12*4*$E262*$G262*$I262*$L262*AR$10)+(AQ262/12*3*$F262*$G262*$I262*$L262*AR$10)</f>
        <v>0</v>
      </c>
      <c r="AS262" s="39">
        <v>134</v>
      </c>
      <c r="AT262" s="39">
        <f t="shared" ref="AT262:AT264" si="2382">(AS262/12*5*$D262*$G262*$H262*$L262*AT$9)+(AS262/12*4*$E262*$G262*$I262*$L262*AT$10)+(AS262/12*3*$F262*$G262*$I262*$L262*AT$11)</f>
        <v>3419843.7581839999</v>
      </c>
      <c r="AU262" s="39">
        <v>0</v>
      </c>
      <c r="AV262" s="39">
        <f t="shared" ref="AV262:AV264" si="2383">(AU262/12*5*$D262*$G262*$H262*$L262*AV$9)+(AU262/12*4*$E262*$G262*$I262*$L262*AV$10)+(AU262/12*3*$F262*$G262*$I262*$L262*AV$10)</f>
        <v>0</v>
      </c>
      <c r="AW262" s="39"/>
      <c r="AX262" s="39">
        <f t="shared" ref="AX262:AX264" si="2384">(AW262/12*5*$D262*$G262*$H262*$K262*AX$9)+(AW262/12*4*$E262*$G262*$I262*$K262*AX$10)+(AW262/12*3*$F262*$G262*$I262*$K262*AX$10)</f>
        <v>0</v>
      </c>
      <c r="AY262" s="39"/>
      <c r="AZ262" s="39">
        <f t="shared" ref="AZ262:AZ264" si="2385">(AY262/12*5*$D262*$G262*$H262*$K262*AZ$9)+(AY262/12*4*$E262*$G262*$I262*$K262*AZ$10)+(AY262/12*3*$F262*$G262*$I262*$K262*AZ$10)</f>
        <v>0</v>
      </c>
      <c r="BA262" s="39">
        <v>0</v>
      </c>
      <c r="BB262" s="39">
        <f t="shared" ref="BB262:BB264" si="2386">(BA262/12*5*$D262*$G262*$H262*$L262*BB$9)+(BA262/12*4*$E262*$G262*$I262*$L262*BB$10)+(BA262/12*3*$F262*$G262*$I262*$L262*BB$10)</f>
        <v>0</v>
      </c>
      <c r="BC262" s="39">
        <v>0</v>
      </c>
      <c r="BD262" s="39">
        <f t="shared" ref="BD262:BD264" si="2387">(BC262/12*5*$D262*$G262*$H262*$K262*BD$9)+(BC262/12*4*$E262*$G262*$I262*$K262*BD$10)+(BC262/12*3*$F262*$G262*$I262*$K262*BD$10)</f>
        <v>0</v>
      </c>
      <c r="BE262" s="39">
        <v>0</v>
      </c>
      <c r="BF262" s="39">
        <f t="shared" ref="BF262:BF264" si="2388">(BE262/12*5*$D262*$G262*$H262*$K262*BF$9)+(BE262/12*4*$E262*$G262*$I262*$K262*BF$10)+(BE262/12*3*$F262*$G262*$I262*$K262*BF$10)</f>
        <v>0</v>
      </c>
      <c r="BG262" s="39">
        <v>0</v>
      </c>
      <c r="BH262" s="39">
        <f t="shared" ref="BH262:BH264" si="2389">(BG262/12*5*$D262*$G262*$H262*$K262*BH$9)+(BG262/12*4*$E262*$G262*$I262*$K262*BH$10)+(BG262/12*3*$F262*$G262*$I262*$K262*BH$10)</f>
        <v>0</v>
      </c>
      <c r="BI262" s="39">
        <v>0</v>
      </c>
      <c r="BJ262" s="39">
        <f t="shared" ref="BJ262:BJ264" si="2390">(BI262/12*5*$D262*$G262*$H262*$L262*BJ$9)+(BI262/12*4*$E262*$G262*$I262*$L262*BJ$10)+(BI262/12*3*$F262*$G262*$I262*$L262*BJ$10)</f>
        <v>0</v>
      </c>
      <c r="BK262" s="39"/>
      <c r="BL262" s="39">
        <f t="shared" ref="BL262:BL264" si="2391">(BK262/12*5*$D262*$G262*$H262*$K262*BL$9)+(BK262/12*4*$E262*$G262*$I262*$K262*BL$10)+(BK262/12*3*$F262*$G262*$I262*$K262*BL$10)</f>
        <v>0</v>
      </c>
      <c r="BM262" s="39"/>
      <c r="BN262" s="39">
        <f t="shared" ref="BN262:BN263" si="2392">(BM262/12*5*$D262*$G262*$H262*$K262*BN$9)+(BM262/12*4*$E262*$G262*$I262*$K262*BN$10)+(BM262/12*3*$F262*$G262*$I262*$K262*BN$10)</f>
        <v>0</v>
      </c>
      <c r="BO262" s="49"/>
      <c r="BP262" s="39">
        <f t="shared" ref="BP262:BP264" si="2393">(BO262/12*5*$D262*$G262*$H262*$L262*BP$9)+(BO262/12*4*$E262*$G262*$I262*$L262*BP$10)+(BO262/12*3*$F262*$G262*$I262*$L262*BP$10)</f>
        <v>0</v>
      </c>
      <c r="BQ262" s="39">
        <v>0</v>
      </c>
      <c r="BR262" s="39">
        <f t="shared" ref="BR262:BR264" si="2394">(BQ262/12*5*$D262*$G262*$H262*$L262*BR$9)+(BQ262/12*4*$E262*$G262*$I262*$L262*BR$10)+(BQ262/12*3*$F262*$G262*$I262*$L262*BR$10)</f>
        <v>0</v>
      </c>
      <c r="BS262" s="39">
        <v>0</v>
      </c>
      <c r="BT262" s="39">
        <f t="shared" ref="BT262:BT264" si="2395">(BS262/12*5*$D262*$G262*$H262*$K262*BT$9)+(BS262/12*4*$E262*$G262*$I262*$K262*BT$10)+(BS262/12*3*$F262*$G262*$I262*$K262*BT$10)</f>
        <v>0</v>
      </c>
      <c r="BU262" s="39">
        <v>0</v>
      </c>
      <c r="BV262" s="39">
        <f t="shared" ref="BV262:BV264" si="2396">(BU262/12*5*$D262*$G262*$H262*$K262*BV$9)+(BU262/12*4*$E262*$G262*$I262*$K262*BV$10)+(BU262/12*3*$F262*$G262*$I262*$K262*BV$10)</f>
        <v>0</v>
      </c>
      <c r="BW262" s="39">
        <v>0</v>
      </c>
      <c r="BX262" s="39">
        <f t="shared" ref="BX262:BX264" si="2397">(BW262/12*5*$D262*$G262*$H262*$L262*BX$9)+(BW262/12*4*$E262*$G262*$I262*$L262*BX$10)+(BW262/12*3*$F262*$G262*$I262*$L262*BX$10)</f>
        <v>0</v>
      </c>
      <c r="BY262" s="39"/>
      <c r="BZ262" s="39">
        <f t="shared" ref="BZ262:BZ264" si="2398">(BY262/12*5*$D262*$G262*$H262*$L262*BZ$9)+(BY262/12*4*$E262*$G262*$I262*$L262*BZ$10)+(BY262/12*3*$F262*$G262*$I262*$L262*BZ$10)</f>
        <v>0</v>
      </c>
      <c r="CA262" s="39">
        <v>0</v>
      </c>
      <c r="CB262" s="39">
        <f t="shared" ref="CB262:CB264" si="2399">(CA262/12*5*$D262*$G262*$H262*$K262*CB$9)+(CA262/12*4*$E262*$G262*$I262*$K262*CB$10)+(CA262/12*3*$F262*$G262*$I262*$K262*CB$10)</f>
        <v>0</v>
      </c>
      <c r="CC262" s="39">
        <v>7</v>
      </c>
      <c r="CD262" s="39">
        <f t="shared" ref="CD262:CD264" si="2400">(CC262/12*5*$D262*$G262*$H262*$L262*CD$9)+(CC262/12*4*$E262*$G262*$I262*$L262*CD$10)+(CC262/12*3*$F262*$G262*$I262*$L262*CD$10)</f>
        <v>158926.07276000001</v>
      </c>
      <c r="CE262" s="39">
        <v>0</v>
      </c>
      <c r="CF262" s="39">
        <f t="shared" ref="CF262:CF264" si="2401">(CE262/12*5*$D262*$G262*$H262*$K262*CF$9)+(CE262/12*4*$E262*$G262*$I262*$K262*CF$10)+(CE262/12*3*$F262*$G262*$I262*$K262*CF$10)</f>
        <v>0</v>
      </c>
      <c r="CG262" s="39"/>
      <c r="CH262" s="39">
        <f t="shared" ref="CH262:CH264" si="2402">(CG262/12*5*$D262*$G262*$H262*$K262*CH$9)+(CG262/12*4*$E262*$G262*$I262*$K262*CH$10)+(CG262/12*3*$F262*$G262*$I262*$K262*CH$10)</f>
        <v>0</v>
      </c>
      <c r="CI262" s="39">
        <v>1</v>
      </c>
      <c r="CJ262" s="39">
        <f t="shared" ref="CJ262:CJ264" si="2403">(CI262/12*5*$D262*$G262*$H262*$K262*CJ$9)+(CI262/12*4*$E262*$G262*$I262*$K262*CJ$10)+(CI262/12*3*$F262*$G262*$I262*$K262*CJ$10)</f>
        <v>15676.381326666664</v>
      </c>
      <c r="CK262" s="39">
        <v>4</v>
      </c>
      <c r="CL262" s="39">
        <f t="shared" ref="CL262:CL264" si="2404">(CK262/12*5*$D262*$G262*$H262*$K262*CL$9)+(CK262/12*4*$E262*$G262*$I262*$K262*CL$10)+(CK262/12*3*$F262*$G262*$I262*$K262*CL$10)</f>
        <v>82748.007533333322</v>
      </c>
      <c r="CM262" s="39">
        <v>76</v>
      </c>
      <c r="CN262" s="39">
        <f t="shared" ref="CN262:CN264" si="2405">(CM262/12*5*$D262*$G262*$H262*$L262*CN$9)+(CM262/12*4*$E262*$G262*$I262*$L262*CN$10)+(CM262/12*3*$F262*$G262*$I262*$L262*CN$10)</f>
        <v>1922788.1027319999</v>
      </c>
      <c r="CO262" s="39">
        <v>45</v>
      </c>
      <c r="CP262" s="39">
        <f t="shared" ref="CP262:CP264" si="2406">(CO262/12*5*$D262*$G262*$H262*$L262*CP$9)+(CO262/12*4*$E262*$G262*$I262*$L262*CP$10)+(CO262/12*3*$F262*$G262*$I262*$L262*CP$10)</f>
        <v>1308828.988845</v>
      </c>
      <c r="CQ262" s="44">
        <v>3</v>
      </c>
      <c r="CR262" s="39">
        <f t="shared" ref="CR262:CR264" si="2407">(CQ262/12*5*$D262*$G262*$H262*$K262*CR$9)+(CQ262/12*4*$E262*$G262*$I262*$K262*CR$10)+(CQ262/12*3*$F262*$G262*$I262*$K262*CR$10)</f>
        <v>70481.343099999998</v>
      </c>
      <c r="CS262" s="39">
        <v>7</v>
      </c>
      <c r="CT262" s="39">
        <f t="shared" ref="CT262:CT264" si="2408">(CS262/12*5*$D262*$G262*$H262*$L262*CT$9)+(CS262/12*4*$E262*$G262*$I262*$L262*CT$10)+(CS262/12*3*$F262*$G262*$I262*$L262*CT$10)</f>
        <v>198990.90727600001</v>
      </c>
      <c r="CU262" s="39"/>
      <c r="CV262" s="39">
        <f t="shared" ref="CV262:CV264" si="2409">(CU262/12*5*$D262*$G262*$H262*$L262*CV$9)+(CU262/12*4*$E262*$G262*$I262*$L262*CV$10)+(CU262/12*3*$F262*$G262*$I262*$L262*CV$10)</f>
        <v>0</v>
      </c>
      <c r="CW262" s="39"/>
      <c r="CX262" s="39">
        <f t="shared" ref="CX262:CX264" si="2410">(CW262/12*5*$D262*$G262*$H262*$L262*CX$9)+(CW262/12*4*$E262*$G262*$I262*$L262*CX$10)+(CW262/12*3*$F262*$G262*$I262*$L262*CX$10)</f>
        <v>0</v>
      </c>
      <c r="CY262" s="39">
        <v>5</v>
      </c>
      <c r="CZ262" s="39">
        <f t="shared" ref="CZ262:CZ264" si="2411">(CY262/12*5*$D262*$G262*$H262*$L262*CZ$9)+(CY262/12*4*$E262*$G262*$I262*$L262*CZ$10)+(CY262/12*3*$F262*$G262*$I262*$L262*CZ$10)</f>
        <v>142136.36233999999</v>
      </c>
      <c r="DA262" s="39">
        <v>45</v>
      </c>
      <c r="DB262" s="39">
        <f t="shared" ref="DB262:DB264" si="2412">(DA262/12*5*$D262*$G262*$H262*$L262*DB$9)+(DA262/12*4*$E262*$G262*$I262*$L262*DB$10)+(DA262/12*3*$F262*$G262*$I262*$L262*DB$10)</f>
        <v>1281599.174835</v>
      </c>
      <c r="DC262" s="39">
        <v>3</v>
      </c>
      <c r="DD262" s="39">
        <f t="shared" ref="DD262:DD264" si="2413">(DC262/12*5*$D262*$G262*$H262*$K262*DD$9)+(DC262/12*4*$E262*$G262*$I262*$K262*DD$10)+(DC262/12*3*$F262*$G262*$I262*$K262*DD$10)</f>
        <v>70481.343099999998</v>
      </c>
      <c r="DE262" s="39">
        <v>13</v>
      </c>
      <c r="DF262" s="39">
        <f t="shared" ref="DF262:DF264" si="2414">(DE262/12*5*$D262*$G262*$H262*$K262*DF$9)+(DE262/12*4*$E262*$G262*$I262*$K262*DF$10)+(DE262/12*3*$F262*$G262*$I262*$K262*DF$10)</f>
        <v>314517.44399833336</v>
      </c>
      <c r="DG262" s="39">
        <v>1</v>
      </c>
      <c r="DH262" s="39">
        <f t="shared" ref="DH262:DH264" si="2415">(DG262/12*5*$D262*$G262*$H262*$L262*DH$9)+(DG262/12*4*$E262*$G262*$I262*$L262*DH$10)+(DG262/12*3*$F262*$G262*$I262*$L262*DH$10)</f>
        <v>31520.25345</v>
      </c>
      <c r="DI262" s="39">
        <v>13</v>
      </c>
      <c r="DJ262" s="39">
        <f t="shared" ref="DJ262:DJ264" si="2416">(DI262/12*5*$D262*$G262*$H262*$L262*DJ$9)+(DI262/12*4*$E262*$G262*$I262*$L262*DJ$10)+(DI262/12*3*$F262*$G262*$I262*$L262*DJ$10)</f>
        <v>397429.34321999998</v>
      </c>
      <c r="DK262" s="39"/>
      <c r="DL262" s="39">
        <f t="shared" ref="DL262:DL264" si="2417">(DK262/12*5*$D262*$G262*$H262*$M262*DL$9)+(DK262/12*4*$E262*$G262*$I262*$M262*DL$10)+(DK262/12*3*$F262*$G262*$I262*$M262*DL$10)</f>
        <v>0</v>
      </c>
      <c r="DM262" s="39">
        <v>4</v>
      </c>
      <c r="DN262" s="39">
        <f t="shared" ref="DN262:DN264" si="2418">(DM262/12*5*$D262*$G262*$H262*$N262*DN$9)+(DM262/12*4*$E262*$G262*$I262*$N262*DN$10)+(DM262/12*3*$F262*$G262*$I262*$N262*DN$10)</f>
        <v>180897.25980166663</v>
      </c>
      <c r="DO262" s="39"/>
      <c r="DP262" s="39">
        <f t="shared" si="1815"/>
        <v>0</v>
      </c>
      <c r="DQ262" s="39">
        <f t="shared" si="2313"/>
        <v>783</v>
      </c>
      <c r="DR262" s="39">
        <f t="shared" si="2314"/>
        <v>19155846.961498003</v>
      </c>
    </row>
    <row r="263" spans="1:122" ht="30" customHeight="1" x14ac:dyDescent="0.25">
      <c r="A263" s="46"/>
      <c r="B263" s="47">
        <v>223</v>
      </c>
      <c r="C263" s="33" t="s">
        <v>394</v>
      </c>
      <c r="D263" s="34">
        <f t="shared" si="1818"/>
        <v>19063</v>
      </c>
      <c r="E263" s="35">
        <v>18530</v>
      </c>
      <c r="F263" s="35">
        <v>18715</v>
      </c>
      <c r="G263" s="48">
        <v>0.93</v>
      </c>
      <c r="H263" s="37">
        <v>1</v>
      </c>
      <c r="I263" s="37">
        <v>1</v>
      </c>
      <c r="J263" s="38"/>
      <c r="K263" s="34">
        <v>1.4</v>
      </c>
      <c r="L263" s="34">
        <v>1.68</v>
      </c>
      <c r="M263" s="34">
        <v>2.23</v>
      </c>
      <c r="N263" s="34">
        <v>2.57</v>
      </c>
      <c r="O263" s="39">
        <v>27</v>
      </c>
      <c r="P263" s="39">
        <f t="shared" si="2367"/>
        <v>701789.99467499997</v>
      </c>
      <c r="Q263" s="39">
        <v>80</v>
      </c>
      <c r="R263" s="39">
        <f t="shared" si="2368"/>
        <v>2079377.7620000001</v>
      </c>
      <c r="S263" s="39">
        <v>0</v>
      </c>
      <c r="T263" s="39">
        <f t="shared" si="2369"/>
        <v>0</v>
      </c>
      <c r="U263" s="39"/>
      <c r="V263" s="39">
        <f t="shared" si="2370"/>
        <v>0</v>
      </c>
      <c r="W263" s="39">
        <v>0</v>
      </c>
      <c r="X263" s="39">
        <f t="shared" si="2371"/>
        <v>0</v>
      </c>
      <c r="Y263" s="39">
        <v>5</v>
      </c>
      <c r="Z263" s="39">
        <f t="shared" si="2372"/>
        <v>129961.11012500001</v>
      </c>
      <c r="AA263" s="39">
        <v>0</v>
      </c>
      <c r="AB263" s="39">
        <f t="shared" si="2373"/>
        <v>0</v>
      </c>
      <c r="AC263" s="39">
        <v>0</v>
      </c>
      <c r="AD263" s="39">
        <f t="shared" si="2374"/>
        <v>0</v>
      </c>
      <c r="AE263" s="39">
        <v>0</v>
      </c>
      <c r="AF263" s="39">
        <f t="shared" si="2375"/>
        <v>0</v>
      </c>
      <c r="AG263" s="39">
        <v>250</v>
      </c>
      <c r="AH263" s="39">
        <f t="shared" si="2376"/>
        <v>6498055.5062499996</v>
      </c>
      <c r="AI263" s="39"/>
      <c r="AJ263" s="39">
        <f t="shared" si="2377"/>
        <v>0</v>
      </c>
      <c r="AK263" s="39"/>
      <c r="AL263" s="39">
        <f t="shared" si="2378"/>
        <v>0</v>
      </c>
      <c r="AM263" s="56">
        <v>330</v>
      </c>
      <c r="AN263" s="39">
        <f t="shared" si="2379"/>
        <v>8526241.964625001</v>
      </c>
      <c r="AO263" s="43">
        <v>21</v>
      </c>
      <c r="AP263" s="39">
        <f t="shared" si="2380"/>
        <v>630923.376132</v>
      </c>
      <c r="AQ263" s="39">
        <v>0</v>
      </c>
      <c r="AR263" s="39">
        <f t="shared" si="2381"/>
        <v>0</v>
      </c>
      <c r="AS263" s="39">
        <v>216</v>
      </c>
      <c r="AT263" s="39">
        <f t="shared" si="2382"/>
        <v>6489497.5830720011</v>
      </c>
      <c r="AU263" s="39">
        <v>0</v>
      </c>
      <c r="AV263" s="39">
        <f t="shared" si="2383"/>
        <v>0</v>
      </c>
      <c r="AW263" s="39"/>
      <c r="AX263" s="39">
        <f t="shared" si="2384"/>
        <v>0</v>
      </c>
      <c r="AY263" s="39"/>
      <c r="AZ263" s="39">
        <f t="shared" si="2385"/>
        <v>0</v>
      </c>
      <c r="BA263" s="39">
        <v>0</v>
      </c>
      <c r="BB263" s="39">
        <f t="shared" si="2386"/>
        <v>0</v>
      </c>
      <c r="BC263" s="39">
        <v>0</v>
      </c>
      <c r="BD263" s="39">
        <f t="shared" si="2387"/>
        <v>0</v>
      </c>
      <c r="BE263" s="39">
        <v>0</v>
      </c>
      <c r="BF263" s="39">
        <f t="shared" si="2388"/>
        <v>0</v>
      </c>
      <c r="BG263" s="39">
        <v>0</v>
      </c>
      <c r="BH263" s="39">
        <f t="shared" si="2389"/>
        <v>0</v>
      </c>
      <c r="BI263" s="39">
        <v>0</v>
      </c>
      <c r="BJ263" s="39">
        <f t="shared" si="2390"/>
        <v>0</v>
      </c>
      <c r="BK263" s="39">
        <v>0</v>
      </c>
      <c r="BL263" s="39">
        <f t="shared" si="2391"/>
        <v>0</v>
      </c>
      <c r="BM263" s="39">
        <v>0</v>
      </c>
      <c r="BN263" s="39">
        <f t="shared" si="2392"/>
        <v>0</v>
      </c>
      <c r="BO263" s="49"/>
      <c r="BP263" s="39">
        <f t="shared" si="2393"/>
        <v>0</v>
      </c>
      <c r="BQ263" s="39">
        <v>0</v>
      </c>
      <c r="BR263" s="39">
        <f t="shared" si="2394"/>
        <v>0</v>
      </c>
      <c r="BS263" s="39">
        <v>0</v>
      </c>
      <c r="BT263" s="39">
        <f t="shared" si="2395"/>
        <v>0</v>
      </c>
      <c r="BU263" s="39">
        <v>0</v>
      </c>
      <c r="BV263" s="39">
        <f t="shared" si="2396"/>
        <v>0</v>
      </c>
      <c r="BW263" s="39">
        <v>0</v>
      </c>
      <c r="BX263" s="39">
        <f t="shared" si="2397"/>
        <v>0</v>
      </c>
      <c r="BY263" s="39"/>
      <c r="BZ263" s="39">
        <f t="shared" si="2398"/>
        <v>0</v>
      </c>
      <c r="CA263" s="39">
        <v>0</v>
      </c>
      <c r="CB263" s="39">
        <f t="shared" si="2399"/>
        <v>0</v>
      </c>
      <c r="CC263" s="39"/>
      <c r="CD263" s="39">
        <f t="shared" si="2400"/>
        <v>0</v>
      </c>
      <c r="CE263" s="39">
        <v>0</v>
      </c>
      <c r="CF263" s="39">
        <f t="shared" si="2401"/>
        <v>0</v>
      </c>
      <c r="CG263" s="39"/>
      <c r="CH263" s="39">
        <f t="shared" si="2402"/>
        <v>0</v>
      </c>
      <c r="CI263" s="39">
        <v>3</v>
      </c>
      <c r="CJ263" s="39">
        <f t="shared" si="2403"/>
        <v>55363.422660000004</v>
      </c>
      <c r="CK263" s="39"/>
      <c r="CL263" s="39">
        <f t="shared" si="2404"/>
        <v>0</v>
      </c>
      <c r="CM263" s="39">
        <v>45</v>
      </c>
      <c r="CN263" s="39">
        <f t="shared" si="2405"/>
        <v>1340251.2008549999</v>
      </c>
      <c r="CO263" s="39">
        <v>1</v>
      </c>
      <c r="CP263" s="39">
        <f t="shared" si="2406"/>
        <v>34239.408146999995</v>
      </c>
      <c r="CQ263" s="44">
        <v>6</v>
      </c>
      <c r="CR263" s="39">
        <f t="shared" si="2407"/>
        <v>165943.4154</v>
      </c>
      <c r="CS263" s="39">
        <v>2</v>
      </c>
      <c r="CT263" s="39">
        <f t="shared" si="2408"/>
        <v>66930.033911999999</v>
      </c>
      <c r="CU263" s="39"/>
      <c r="CV263" s="39">
        <f t="shared" si="2409"/>
        <v>0</v>
      </c>
      <c r="CW263" s="39"/>
      <c r="CX263" s="39">
        <f t="shared" si="2410"/>
        <v>0</v>
      </c>
      <c r="CY263" s="39">
        <v>9</v>
      </c>
      <c r="CZ263" s="39">
        <f t="shared" si="2411"/>
        <v>301185.152604</v>
      </c>
      <c r="DA263" s="39">
        <v>8</v>
      </c>
      <c r="DB263" s="39">
        <f t="shared" si="2412"/>
        <v>268216.53616799996</v>
      </c>
      <c r="DC263" s="39">
        <v>22</v>
      </c>
      <c r="DD263" s="39">
        <f t="shared" si="2413"/>
        <v>608459.18979999993</v>
      </c>
      <c r="DE263" s="39">
        <v>3</v>
      </c>
      <c r="DF263" s="39">
        <f t="shared" si="2414"/>
        <v>85443.395205000008</v>
      </c>
      <c r="DG263" s="39"/>
      <c r="DH263" s="39">
        <f t="shared" si="2415"/>
        <v>0</v>
      </c>
      <c r="DI263" s="39"/>
      <c r="DJ263" s="39">
        <f t="shared" si="2416"/>
        <v>0</v>
      </c>
      <c r="DK263" s="39"/>
      <c r="DL263" s="39">
        <f t="shared" si="2417"/>
        <v>0</v>
      </c>
      <c r="DM263" s="39">
        <v>1</v>
      </c>
      <c r="DN263" s="39">
        <f t="shared" si="2418"/>
        <v>53238.750511249993</v>
      </c>
      <c r="DO263" s="39"/>
      <c r="DP263" s="39">
        <f t="shared" si="1815"/>
        <v>0</v>
      </c>
      <c r="DQ263" s="39">
        <f t="shared" si="2313"/>
        <v>1029</v>
      </c>
      <c r="DR263" s="39">
        <f t="shared" si="2314"/>
        <v>28035117.802141253</v>
      </c>
    </row>
    <row r="264" spans="1:122" ht="30" customHeight="1" x14ac:dyDescent="0.25">
      <c r="A264" s="46"/>
      <c r="B264" s="47">
        <v>224</v>
      </c>
      <c r="C264" s="33" t="s">
        <v>395</v>
      </c>
      <c r="D264" s="34">
        <f t="shared" si="1818"/>
        <v>19063</v>
      </c>
      <c r="E264" s="35">
        <v>18530</v>
      </c>
      <c r="F264" s="35">
        <v>18715</v>
      </c>
      <c r="G264" s="48">
        <v>1.37</v>
      </c>
      <c r="H264" s="37">
        <v>1</v>
      </c>
      <c r="I264" s="37">
        <v>1</v>
      </c>
      <c r="J264" s="38"/>
      <c r="K264" s="34">
        <v>1.4</v>
      </c>
      <c r="L264" s="34">
        <v>1.68</v>
      </c>
      <c r="M264" s="34">
        <v>2.23</v>
      </c>
      <c r="N264" s="34">
        <v>2.57</v>
      </c>
      <c r="O264" s="39">
        <v>188</v>
      </c>
      <c r="P264" s="39">
        <f t="shared" si="2367"/>
        <v>7198448.069633333</v>
      </c>
      <c r="Q264" s="39">
        <v>930</v>
      </c>
      <c r="R264" s="39">
        <f t="shared" si="2368"/>
        <v>35609344.174249999</v>
      </c>
      <c r="S264" s="39">
        <v>0</v>
      </c>
      <c r="T264" s="39">
        <f t="shared" si="2369"/>
        <v>0</v>
      </c>
      <c r="U264" s="39"/>
      <c r="V264" s="39">
        <f t="shared" si="2370"/>
        <v>0</v>
      </c>
      <c r="W264" s="39"/>
      <c r="X264" s="39">
        <f t="shared" si="2371"/>
        <v>0</v>
      </c>
      <c r="Y264" s="39">
        <v>79</v>
      </c>
      <c r="Z264" s="39">
        <f t="shared" si="2372"/>
        <v>3024879.7739416668</v>
      </c>
      <c r="AA264" s="39">
        <v>0</v>
      </c>
      <c r="AB264" s="39">
        <f t="shared" si="2373"/>
        <v>0</v>
      </c>
      <c r="AC264" s="39">
        <v>0</v>
      </c>
      <c r="AD264" s="39">
        <f t="shared" si="2374"/>
        <v>0</v>
      </c>
      <c r="AE264" s="39">
        <v>0</v>
      </c>
      <c r="AF264" s="39">
        <f t="shared" si="2375"/>
        <v>0</v>
      </c>
      <c r="AG264" s="39">
        <v>249</v>
      </c>
      <c r="AH264" s="39">
        <f t="shared" si="2376"/>
        <v>9534114.730525</v>
      </c>
      <c r="AI264" s="39">
        <v>2</v>
      </c>
      <c r="AJ264" s="39">
        <f t="shared" si="2377"/>
        <v>65204.056283333332</v>
      </c>
      <c r="AK264" s="39"/>
      <c r="AL264" s="39">
        <f t="shared" si="2378"/>
        <v>0</v>
      </c>
      <c r="AM264" s="56">
        <v>217</v>
      </c>
      <c r="AN264" s="39">
        <f t="shared" si="2379"/>
        <v>8259258.6303791665</v>
      </c>
      <c r="AO264" s="43">
        <v>140</v>
      </c>
      <c r="AP264" s="39">
        <f t="shared" si="2380"/>
        <v>6196165.0559200002</v>
      </c>
      <c r="AQ264" s="39">
        <v>0</v>
      </c>
      <c r="AR264" s="39">
        <f t="shared" si="2381"/>
        <v>0</v>
      </c>
      <c r="AS264" s="39">
        <v>214</v>
      </c>
      <c r="AT264" s="39">
        <f t="shared" si="2382"/>
        <v>9471280.8711919989</v>
      </c>
      <c r="AU264" s="39">
        <v>5</v>
      </c>
      <c r="AV264" s="39">
        <f t="shared" si="2383"/>
        <v>228366.59807500005</v>
      </c>
      <c r="AW264" s="39"/>
      <c r="AX264" s="39">
        <f t="shared" si="2384"/>
        <v>0</v>
      </c>
      <c r="AY264" s="39"/>
      <c r="AZ264" s="39">
        <f t="shared" si="2385"/>
        <v>0</v>
      </c>
      <c r="BA264" s="39"/>
      <c r="BB264" s="39">
        <f t="shared" si="2386"/>
        <v>0</v>
      </c>
      <c r="BC264" s="39"/>
      <c r="BD264" s="39">
        <f t="shared" si="2387"/>
        <v>0</v>
      </c>
      <c r="BE264" s="39"/>
      <c r="BF264" s="39">
        <f t="shared" si="2388"/>
        <v>0</v>
      </c>
      <c r="BG264" s="39"/>
      <c r="BH264" s="39">
        <f t="shared" si="2389"/>
        <v>0</v>
      </c>
      <c r="BI264" s="39">
        <v>0</v>
      </c>
      <c r="BJ264" s="39">
        <f t="shared" si="2390"/>
        <v>0</v>
      </c>
      <c r="BK264" s="39">
        <v>10</v>
      </c>
      <c r="BL264" s="39">
        <f t="shared" si="2391"/>
        <v>385486.04132500006</v>
      </c>
      <c r="BM264" s="39">
        <v>55</v>
      </c>
      <c r="BN264" s="39">
        <f>(BM264/12*5*$D264*$G264*$H264*$K264*BN$9)+(BM264/12*4*$E264*$G264*$I264*$K264*BN$10)+(BM264/12*3*$F264*$G264*$I264*$K264*BN$11)</f>
        <v>2028506.4171166667</v>
      </c>
      <c r="BO264" s="49">
        <v>0</v>
      </c>
      <c r="BP264" s="39">
        <f t="shared" si="2393"/>
        <v>0</v>
      </c>
      <c r="BQ264" s="39">
        <v>0</v>
      </c>
      <c r="BR264" s="39">
        <f t="shared" si="2394"/>
        <v>0</v>
      </c>
      <c r="BS264" s="39"/>
      <c r="BT264" s="39">
        <f t="shared" si="2395"/>
        <v>0</v>
      </c>
      <c r="BU264" s="39">
        <v>0</v>
      </c>
      <c r="BV264" s="39">
        <f t="shared" si="2396"/>
        <v>0</v>
      </c>
      <c r="BW264" s="39">
        <v>0</v>
      </c>
      <c r="BX264" s="39">
        <f t="shared" si="2397"/>
        <v>0</v>
      </c>
      <c r="BY264" s="39"/>
      <c r="BZ264" s="39">
        <f t="shared" si="2398"/>
        <v>0</v>
      </c>
      <c r="CA264" s="39"/>
      <c r="CB264" s="39">
        <f t="shared" si="2399"/>
        <v>0</v>
      </c>
      <c r="CC264" s="39">
        <v>5</v>
      </c>
      <c r="CD264" s="39">
        <f t="shared" si="2400"/>
        <v>196861.41020000004</v>
      </c>
      <c r="CE264" s="39"/>
      <c r="CF264" s="39">
        <f t="shared" si="2401"/>
        <v>0</v>
      </c>
      <c r="CG264" s="39"/>
      <c r="CH264" s="39">
        <f t="shared" si="2402"/>
        <v>0</v>
      </c>
      <c r="CI264" s="39">
        <v>15</v>
      </c>
      <c r="CJ264" s="39">
        <f t="shared" si="2403"/>
        <v>407784.34970000002</v>
      </c>
      <c r="CK264" s="39">
        <v>8</v>
      </c>
      <c r="CL264" s="39">
        <f t="shared" si="2404"/>
        <v>286999.41853333334</v>
      </c>
      <c r="CM264" s="39">
        <v>51</v>
      </c>
      <c r="CN264" s="39">
        <f t="shared" si="2405"/>
        <v>2237595.015621</v>
      </c>
      <c r="CO264" s="39">
        <v>28</v>
      </c>
      <c r="CP264" s="39">
        <f t="shared" si="2406"/>
        <v>1412283.5446440002</v>
      </c>
      <c r="CQ264" s="44">
        <v>9</v>
      </c>
      <c r="CR264" s="39">
        <f t="shared" si="2407"/>
        <v>366681.4179</v>
      </c>
      <c r="CS264" s="39">
        <v>15</v>
      </c>
      <c r="CT264" s="39">
        <f t="shared" si="2408"/>
        <v>739468.92306000006</v>
      </c>
      <c r="CU264" s="39"/>
      <c r="CV264" s="39">
        <f t="shared" si="2409"/>
        <v>0</v>
      </c>
      <c r="CW264" s="39">
        <v>7</v>
      </c>
      <c r="CX264" s="39">
        <f t="shared" si="2410"/>
        <v>345725.34702300001</v>
      </c>
      <c r="CY264" s="39">
        <v>12</v>
      </c>
      <c r="CZ264" s="39">
        <f t="shared" si="2411"/>
        <v>591575.13844799995</v>
      </c>
      <c r="DA264" s="39">
        <v>98</v>
      </c>
      <c r="DB264" s="39">
        <f t="shared" si="2412"/>
        <v>4840154.8583219992</v>
      </c>
      <c r="DC264" s="39">
        <v>24</v>
      </c>
      <c r="DD264" s="39">
        <f t="shared" si="2413"/>
        <v>977817.11439999985</v>
      </c>
      <c r="DE264" s="39">
        <v>12</v>
      </c>
      <c r="DF264" s="39">
        <f t="shared" si="2414"/>
        <v>503472.90938000003</v>
      </c>
      <c r="DG264" s="39"/>
      <c r="DH264" s="39">
        <f t="shared" si="2415"/>
        <v>0</v>
      </c>
      <c r="DI264" s="39">
        <v>4</v>
      </c>
      <c r="DJ264" s="39">
        <f t="shared" si="2416"/>
        <v>212065.51128000001</v>
      </c>
      <c r="DK264" s="39"/>
      <c r="DL264" s="39">
        <f t="shared" si="2417"/>
        <v>0</v>
      </c>
      <c r="DM264" s="39">
        <v>1</v>
      </c>
      <c r="DN264" s="39">
        <f t="shared" si="2418"/>
        <v>78426.976559583331</v>
      </c>
      <c r="DO264" s="39"/>
      <c r="DP264" s="39">
        <f t="shared" si="1815"/>
        <v>0</v>
      </c>
      <c r="DQ264" s="39">
        <f t="shared" si="2313"/>
        <v>2378</v>
      </c>
      <c r="DR264" s="39">
        <f t="shared" si="2314"/>
        <v>95197966.353712097</v>
      </c>
    </row>
    <row r="265" spans="1:122" ht="30" customHeight="1" x14ac:dyDescent="0.25">
      <c r="A265" s="46"/>
      <c r="B265" s="47">
        <v>225</v>
      </c>
      <c r="C265" s="33" t="s">
        <v>396</v>
      </c>
      <c r="D265" s="34">
        <f t="shared" si="1818"/>
        <v>19063</v>
      </c>
      <c r="E265" s="35">
        <v>18530</v>
      </c>
      <c r="F265" s="35">
        <v>18715</v>
      </c>
      <c r="G265" s="48">
        <v>2.42</v>
      </c>
      <c r="H265" s="37">
        <v>1</v>
      </c>
      <c r="I265" s="38">
        <v>0.9</v>
      </c>
      <c r="J265" s="38"/>
      <c r="K265" s="34">
        <v>1.4</v>
      </c>
      <c r="L265" s="34">
        <v>1.68</v>
      </c>
      <c r="M265" s="34">
        <v>2.23</v>
      </c>
      <c r="N265" s="34">
        <v>2.57</v>
      </c>
      <c r="O265" s="39">
        <v>202</v>
      </c>
      <c r="P265" s="39">
        <f t="shared" ref="P265:P266" si="2419">(O265/12*5*$D265*$G265*$H265*$K265)+(O265/12*4*$E265*$G265*$I265*$K265)+(O265/12*3*$F265*$G265*$I265*$K265)</f>
        <v>12122209.509666663</v>
      </c>
      <c r="Q265" s="39">
        <v>386</v>
      </c>
      <c r="R265" s="39">
        <f t="shared" ref="R265:R266" si="2420">(Q265/12*5*$D265*$G265*$H265*$K265)+(Q265/12*4*$E265*$G265*$I265*$K265)+(Q265/12*3*$F265*$G265*$I265*$K265)</f>
        <v>23164222.132333327</v>
      </c>
      <c r="S265" s="39">
        <v>0</v>
      </c>
      <c r="T265" s="39">
        <f t="shared" ref="T265:T266" si="2421">(S265/12*5*$D265*$G265*$H265*$K265)+(S265/12*4*$E265*$G265*$I265*$K265)+(S265/12*3*$F265*$G265*$I265*$K265)</f>
        <v>0</v>
      </c>
      <c r="U265" s="39"/>
      <c r="V265" s="39">
        <f t="shared" ref="V265:V266" si="2422">(U265/12*5*$D265*$G265*$H265*$K265)+(U265/12*4*$E265*$G265*$I265*$K265)+(U265/12*3*$F265*$G265*$I265*$K265)</f>
        <v>0</v>
      </c>
      <c r="W265" s="39"/>
      <c r="X265" s="39">
        <f t="shared" ref="X265:X266" si="2423">(W265/12*5*$D265*$G265*$H265*$K265)+(W265/12*4*$E265*$G265*$I265*$K265)+(W265/12*3*$F265*$G265*$I265*$K265)</f>
        <v>0</v>
      </c>
      <c r="Y265" s="39">
        <v>9</v>
      </c>
      <c r="Z265" s="39">
        <f t="shared" ref="Z265:Z266" si="2424">(Y265/12*5*$D265*$G265*$H265*$K265)+(Y265/12*4*$E265*$G265*$I265*$K265)+(Y265/12*3*$F265*$G265*$I265*$K265)</f>
        <v>540098.44349999994</v>
      </c>
      <c r="AA265" s="39">
        <v>0</v>
      </c>
      <c r="AB265" s="39">
        <f t="shared" ref="AB265:AB266" si="2425">(AA265/12*5*$D265*$G265*$H265*$K265)+(AA265/12*4*$E265*$G265*$I265*$K265)+(AA265/12*3*$F265*$G265*$I265*$K265)</f>
        <v>0</v>
      </c>
      <c r="AC265" s="39">
        <v>0</v>
      </c>
      <c r="AD265" s="39">
        <f t="shared" ref="AD265:AD266" si="2426">(AC265/12*5*$D265*$G265*$H265*$K265)+(AC265/12*4*$E265*$G265*$I265*$K265)+(AC265/12*3*$F265*$G265*$I265*$K265)</f>
        <v>0</v>
      </c>
      <c r="AE265" s="39">
        <v>0</v>
      </c>
      <c r="AF265" s="39">
        <f t="shared" ref="AF265:AF266" si="2427">(AE265/12*5*$D265*$G265*$H265*$K265)+(AE265/12*4*$E265*$G265*$I265*$K265)+(AE265/12*3*$F265*$G265*$I265*$K265)</f>
        <v>0</v>
      </c>
      <c r="AG265" s="39">
        <v>33</v>
      </c>
      <c r="AH265" s="39">
        <f t="shared" ref="AH265:AH266" si="2428">(AG265/12*5*$D265*$G265*$H265*$K265)+(AG265/12*4*$E265*$G265*$I265*$K265)+(AG265/12*3*$F265*$G265*$I265*$K265)</f>
        <v>1980360.9594999996</v>
      </c>
      <c r="AI265" s="39"/>
      <c r="AJ265" s="39">
        <f t="shared" ref="AJ265:AJ266" si="2429">(AI265/12*5*$D265*$G265*$H265*$K265)+(AI265/12*4*$E265*$G265*$I265*$K265)+(AI265/12*3*$F265*$G265*$I265*$K265)</f>
        <v>0</v>
      </c>
      <c r="AK265" s="39"/>
      <c r="AL265" s="39">
        <f t="shared" ref="AL265:AL266" si="2430">(AK265/12*5*$D265*$G265*$H265*$K265)+(AK265/12*4*$E265*$G265*$I265*$K265)+(AK265/12*3*$F265*$G265*$I265*$K265)</f>
        <v>0</v>
      </c>
      <c r="AM265" s="56">
        <v>3</v>
      </c>
      <c r="AN265" s="39">
        <f t="shared" ref="AN265:AN266" si="2431">(AM265/12*5*$D265*$G265*$H265*$K265)+(AM265/12*4*$E265*$G265*$I265*$K265)+(AM265/12*3*$F265*$G265*$I265*$K265)</f>
        <v>180032.81449999998</v>
      </c>
      <c r="AO265" s="43">
        <v>27</v>
      </c>
      <c r="AP265" s="39">
        <f t="shared" ref="AP265:AP266" si="2432">(AO265/12*5*$D265*$G265*$H265*$L265)+(AO265/12*4*$E265*$G265*$I265*$L265)+(AO265/12*3*$F265*$G265*$I265*$L265)</f>
        <v>1944354.3966000001</v>
      </c>
      <c r="AQ265" s="39">
        <v>0</v>
      </c>
      <c r="AR265" s="39">
        <f t="shared" ref="AR265:AR266" si="2433">(AQ265/12*5*$D265*$G265*$H265*$L265)+(AQ265/12*4*$E265*$G265*$I265*$L265)+(AQ265/12*3*$F265*$G265*$I265*$L265)</f>
        <v>0</v>
      </c>
      <c r="AS265" s="39">
        <v>91</v>
      </c>
      <c r="AT265" s="39">
        <f t="shared" ref="AT265:AT266" si="2434">(AS265/12*5*$D265*$G265*$H265*$L265)+(AS265/12*4*$E265*$G265*$I265*$L265)+(AS265/12*3*$F265*$G265*$I265*$L265)</f>
        <v>6553194.4477999993</v>
      </c>
      <c r="AU265" s="39">
        <v>0</v>
      </c>
      <c r="AV265" s="39">
        <f t="shared" ref="AV265:AV266" si="2435">(AU265/12*5*$D265*$G265*$H265*$L265)+(AU265/12*4*$E265*$G265*$I265*$L265)+(AU265/12*3*$F265*$G265*$I265*$L265)</f>
        <v>0</v>
      </c>
      <c r="AW265" s="39"/>
      <c r="AX265" s="39">
        <f t="shared" ref="AX265:AX266" si="2436">(AW265/12*5*$D265*$G265*$H265*$K265)+(AW265/12*4*$E265*$G265*$I265*$K265)+(AW265/12*3*$F265*$G265*$I265*$K265)</f>
        <v>0</v>
      </c>
      <c r="AY265" s="39"/>
      <c r="AZ265" s="39">
        <f t="shared" ref="AZ265:AZ266" si="2437">(AY265/12*5*$D265*$G265*$H265*$K265)+(AY265/12*4*$E265*$G265*$I265*$K265)+(AY265/12*3*$F265*$G265*$I265*$K265)</f>
        <v>0</v>
      </c>
      <c r="BA265" s="39">
        <v>0</v>
      </c>
      <c r="BB265" s="39">
        <f t="shared" ref="BB265:BB266" si="2438">(BA265/12*5*$D265*$G265*$H265*$L265)+(BA265/12*4*$E265*$G265*$I265*$L265)+(BA265/12*3*$F265*$G265*$I265*$L265)</f>
        <v>0</v>
      </c>
      <c r="BC265" s="39"/>
      <c r="BD265" s="39">
        <f t="shared" ref="BD265:BD266" si="2439">(BC265/12*5*$D265*$G265*$H265*$K265)+(BC265/12*4*$E265*$G265*$I265*$K265)+(BC265/12*3*$F265*$G265*$I265*$K265)</f>
        <v>0</v>
      </c>
      <c r="BE265" s="39"/>
      <c r="BF265" s="39">
        <f t="shared" ref="BF265:BF266" si="2440">(BE265/12*5*$D265*$G265*$H265*$K265)+(BE265/12*4*$E265*$G265*$I265*$K265)+(BE265/12*3*$F265*$G265*$I265*$K265)</f>
        <v>0</v>
      </c>
      <c r="BG265" s="39"/>
      <c r="BH265" s="39">
        <f t="shared" ref="BH265:BH266" si="2441">(BG265/12*5*$D265*$G265*$H265*$K265)+(BG265/12*4*$E265*$G265*$I265*$K265)+(BG265/12*3*$F265*$G265*$I265*$K265)</f>
        <v>0</v>
      </c>
      <c r="BI265" s="39">
        <v>0</v>
      </c>
      <c r="BJ265" s="39">
        <f t="shared" ref="BJ265:BJ266" si="2442">(BI265/12*5*$D265*$G265*$H265*$L265)+(BI265/12*4*$E265*$G265*$I265*$L265)+(BI265/12*3*$F265*$G265*$I265*$L265)</f>
        <v>0</v>
      </c>
      <c r="BK265" s="39">
        <v>0</v>
      </c>
      <c r="BL265" s="39">
        <f t="shared" ref="BL265:BL266" si="2443">(BK265/12*5*$D265*$G265*$H265*$K265)+(BK265/12*4*$E265*$G265*$I265*$K265)+(BK265/12*3*$F265*$G265*$I265*$K265)</f>
        <v>0</v>
      </c>
      <c r="BM265" s="39"/>
      <c r="BN265" s="39">
        <f t="shared" ref="BN265:BN266" si="2444">(BM265/12*5*$D265*$G265*$H265*$K265)+(BM265/12*4*$E265*$G265*$I265*$K265)+(BM265/12*3*$F265*$G265*$I265*$K265)</f>
        <v>0</v>
      </c>
      <c r="BO265" s="49"/>
      <c r="BP265" s="39">
        <f t="shared" ref="BP265:BP266" si="2445">(BO265/12*5*$D265*$G265*$H265*$L265)+(BO265/12*4*$E265*$G265*$I265*$L265)+(BO265/12*3*$F265*$G265*$I265*$L265)</f>
        <v>0</v>
      </c>
      <c r="BQ265" s="39">
        <v>0</v>
      </c>
      <c r="BR265" s="39">
        <f t="shared" ref="BR265:BR266" si="2446">(BQ265/12*5*$D265*$G265*$H265*$L265)+(BQ265/12*4*$E265*$G265*$I265*$L265)+(BQ265/12*3*$F265*$G265*$I265*$L265)</f>
        <v>0</v>
      </c>
      <c r="BS265" s="39"/>
      <c r="BT265" s="39">
        <f t="shared" ref="BT265:BT266" si="2447">(BS265/12*5*$D265*$G265*$H265*$K265)+(BS265/12*4*$E265*$G265*$I265*$K265)+(BS265/12*3*$F265*$G265*$I265*$K265)</f>
        <v>0</v>
      </c>
      <c r="BU265" s="39">
        <v>0</v>
      </c>
      <c r="BV265" s="39">
        <f t="shared" ref="BV265:BV266" si="2448">(BU265/12*5*$D265*$G265*$H265*$K265)+(BU265/12*4*$E265*$G265*$I265*$K265)+(BU265/12*3*$F265*$G265*$I265*$K265)</f>
        <v>0</v>
      </c>
      <c r="BW265" s="39">
        <v>0</v>
      </c>
      <c r="BX265" s="39">
        <f t="shared" ref="BX265:BX266" si="2449">(BW265/12*5*$D265*$G265*$H265*$L265)+(BW265/12*4*$E265*$G265*$I265*$L265)+(BW265/12*3*$F265*$G265*$I265*$L265)</f>
        <v>0</v>
      </c>
      <c r="BY265" s="39"/>
      <c r="BZ265" s="39">
        <f t="shared" ref="BZ265:BZ266" si="2450">(BY265/12*5*$D265*$G265*$H265*$L265)+(BY265/12*4*$E265*$G265*$I265*$L265)+(BY265/12*3*$F265*$G265*$I265*$L265)</f>
        <v>0</v>
      </c>
      <c r="CA265" s="39"/>
      <c r="CB265" s="39">
        <f t="shared" ref="CB265:CB266" si="2451">(CA265/12*5*$D265*$G265*$H265*$K265)+(CA265/12*4*$E265*$G265*$I265*$K265)+(CA265/12*3*$F265*$G265*$I265*$K265)</f>
        <v>0</v>
      </c>
      <c r="CC265" s="39">
        <v>0</v>
      </c>
      <c r="CD265" s="39">
        <f t="shared" ref="CD265:CD266" si="2452">(CC265/12*5*$D265*$G265*$H265*$L265)+(CC265/12*4*$E265*$G265*$I265*$L265)+(CC265/12*3*$F265*$G265*$I265*$L265)</f>
        <v>0</v>
      </c>
      <c r="CE265" s="39"/>
      <c r="CF265" s="39">
        <f t="shared" ref="CF265:CF266" si="2453">(CE265/12*5*$D265*$G265*$H265*$K265)+(CE265/12*4*$E265*$G265*$I265*$K265)+(CE265/12*3*$F265*$G265*$I265*$K265)</f>
        <v>0</v>
      </c>
      <c r="CG265" s="39"/>
      <c r="CH265" s="39">
        <f t="shared" ref="CH265:CH266" si="2454">(CG265/12*5*$D265*$G265*$H265*$K265)+(CG265/12*4*$E265*$G265*$I265*$K265)+(CG265/12*3*$F265*$G265*$I265*$K265)</f>
        <v>0</v>
      </c>
      <c r="CI265" s="39"/>
      <c r="CJ265" s="39">
        <f t="shared" ref="CJ265:CJ266" si="2455">(CI265/12*5*$D265*$G265*$H265*$K265)+(CI265/12*4*$E265*$G265*$I265*$K265)+(CI265/12*3*$F265*$G265*$I265*$K265)</f>
        <v>0</v>
      </c>
      <c r="CK265" s="39"/>
      <c r="CL265" s="39">
        <f t="shared" ref="CL265:CL266" si="2456">(CK265/12*5*$D265*$G265*$H265*$K265)+(CK265/12*4*$E265*$G265*$I265*$K265)+(CK265/12*3*$F265*$G265*$I265*$K265)</f>
        <v>0</v>
      </c>
      <c r="CM265" s="39">
        <v>7</v>
      </c>
      <c r="CN265" s="39">
        <f t="shared" ref="CN265:CN266" si="2457">(CM265/12*5*$D265*$G265*$H265*$L265)+(CM265/12*4*$E265*$G265*$I265*$L265)+(CM265/12*3*$F265*$G265*$I265*$L265)</f>
        <v>504091.88059999997</v>
      </c>
      <c r="CO265" s="39">
        <v>9</v>
      </c>
      <c r="CP265" s="39">
        <f t="shared" ref="CP265:CP266" si="2458">(CO265/12*5*$D265*$G265*$H265*$L265)+(CO265/12*4*$E265*$G265*$I265*$L265)+(CO265/12*3*$F265*$G265*$I265*$L265)</f>
        <v>648118.13219999999</v>
      </c>
      <c r="CQ265" s="44"/>
      <c r="CR265" s="39">
        <f t="shared" ref="CR265:CR266" si="2459">(CQ265/12*5*$D265*$G265*$H265*$K265)+(CQ265/12*4*$E265*$G265*$I265*$K265)+(CQ265/12*3*$F265*$G265*$I265*$K265)</f>
        <v>0</v>
      </c>
      <c r="CS265" s="39">
        <v>19</v>
      </c>
      <c r="CT265" s="39">
        <f t="shared" ref="CT265:CT266" si="2460">(CS265/12*5*$D265*$G265*$H265*$L265)+(CS265/12*4*$E265*$G265*$I265*$L265)+(CS265/12*3*$F265*$G265*$I265*$L265)</f>
        <v>1368249.3901999998</v>
      </c>
      <c r="CU265" s="39"/>
      <c r="CV265" s="39">
        <f t="shared" ref="CV265:CV266" si="2461">(CU265/12*5*$D265*$G265*$H265*$L265)+(CU265/12*4*$E265*$G265*$I265*$L265)+(CU265/12*3*$F265*$G265*$I265*$L265)</f>
        <v>0</v>
      </c>
      <c r="CW265" s="39">
        <v>1</v>
      </c>
      <c r="CX265" s="39">
        <f t="shared" ref="CX265:CX266" si="2462">(CW265/12*5*$D265*$G265*$H265*$L265)+(CW265/12*4*$E265*$G265*$I265*$L265)+(CW265/12*3*$F265*$G265*$I265*$L265)</f>
        <v>72013.12579999998</v>
      </c>
      <c r="CY265" s="39"/>
      <c r="CZ265" s="39">
        <f t="shared" ref="CZ265:CZ266" si="2463">(CY265/12*5*$D265*$G265*$H265*$L265)+(CY265/12*4*$E265*$G265*$I265*$L265)+(CY265/12*3*$F265*$G265*$I265*$L265)</f>
        <v>0</v>
      </c>
      <c r="DA265" s="39">
        <v>12</v>
      </c>
      <c r="DB265" s="39">
        <f t="shared" ref="DB265:DB266" si="2464">(DA265/12*5*$D265*$G265*$H265*$L265)+(DA265/12*4*$E265*$G265*$I265*$L265)+(DA265/12*3*$F265*$G265*$I265*$L265)</f>
        <v>864157.50959999987</v>
      </c>
      <c r="DC265" s="39"/>
      <c r="DD265" s="39">
        <f t="shared" ref="DD265:DD266" si="2465">(DC265/12*5*$D265*$G265*$H265*$K265)+(DC265/12*4*$E265*$G265*$I265*$K265)+(DC265/12*3*$F265*$G265*$I265*$K265)</f>
        <v>0</v>
      </c>
      <c r="DE265" s="39">
        <v>2</v>
      </c>
      <c r="DF265" s="39">
        <f t="shared" ref="DF265:DF266" si="2466">(DE265/12*5*$D265*$G265*$H265*$K265)+(DE265/12*4*$E265*$G265*$I265*$K265)+(DE265/12*3*$F265*$G265*$I265*$K265)</f>
        <v>120021.87633333332</v>
      </c>
      <c r="DG265" s="39"/>
      <c r="DH265" s="39">
        <f t="shared" ref="DH265:DH266" si="2467">(DG265/12*5*$D265*$G265*$H265*$L265)+(DG265/12*4*$E265*$G265*$I265*$L265)+(DG265/12*3*$F265*$G265*$I265*$L265)</f>
        <v>0</v>
      </c>
      <c r="DI265" s="39"/>
      <c r="DJ265" s="39">
        <f t="shared" ref="DJ265:DJ266" si="2468">(DI265/12*5*$D265*$G265*$H265*$L265)+(DI265/12*4*$E265*$G265*$I265*$L265)+(DI265/12*3*$F265*$G265*$I265*$L265)</f>
        <v>0</v>
      </c>
      <c r="DK265" s="39"/>
      <c r="DL265" s="39">
        <f t="shared" ref="DL265:DL266" si="2469">(DK265/12*5*$D265*$G265*$H265*$M265)+(DK265/12*4*$E265*$G265*$I265*$M265)+(DK265/12*3*$F265*$G265*$I265*$M265)</f>
        <v>0</v>
      </c>
      <c r="DM265" s="39"/>
      <c r="DN265" s="39">
        <f t="shared" ref="DN265:DN266" si="2470">(DM265/12*5*$D265*$G265*$H265*$N265)+(DM265/12*4*$E265*$G265*$I265*$N265)+(DM265/12*3*$F265*$G265*$I265*$N265)</f>
        <v>0</v>
      </c>
      <c r="DO265" s="39"/>
      <c r="DP265" s="39">
        <f>(DO265/12*5*$D265*$G265*$H265*$L265)+(DO265/12*7*$D265*$G265*$I265*$L265)</f>
        <v>0</v>
      </c>
      <c r="DQ265" s="39">
        <f t="shared" si="2313"/>
        <v>801</v>
      </c>
      <c r="DR265" s="39">
        <f t="shared" si="2314"/>
        <v>50061124.618633308</v>
      </c>
    </row>
    <row r="266" spans="1:122" ht="30" customHeight="1" x14ac:dyDescent="0.25">
      <c r="A266" s="46"/>
      <c r="B266" s="47">
        <v>226</v>
      </c>
      <c r="C266" s="33" t="s">
        <v>397</v>
      </c>
      <c r="D266" s="34">
        <f t="shared" si="1818"/>
        <v>19063</v>
      </c>
      <c r="E266" s="35">
        <v>18530</v>
      </c>
      <c r="F266" s="35">
        <v>18715</v>
      </c>
      <c r="G266" s="48">
        <v>3.15</v>
      </c>
      <c r="H266" s="37">
        <v>1</v>
      </c>
      <c r="I266" s="38">
        <v>0.9</v>
      </c>
      <c r="J266" s="38"/>
      <c r="K266" s="34">
        <v>1.4</v>
      </c>
      <c r="L266" s="34">
        <v>1.68</v>
      </c>
      <c r="M266" s="34">
        <v>2.23</v>
      </c>
      <c r="N266" s="34">
        <v>2.57</v>
      </c>
      <c r="O266" s="39">
        <v>39</v>
      </c>
      <c r="P266" s="39">
        <f t="shared" si="2419"/>
        <v>3046423.0387499998</v>
      </c>
      <c r="Q266" s="39">
        <v>698</v>
      </c>
      <c r="R266" s="39">
        <f t="shared" si="2420"/>
        <v>54523161.052499995</v>
      </c>
      <c r="S266" s="39">
        <v>0</v>
      </c>
      <c r="T266" s="39">
        <f t="shared" si="2421"/>
        <v>0</v>
      </c>
      <c r="U266" s="39"/>
      <c r="V266" s="39">
        <f t="shared" si="2422"/>
        <v>0</v>
      </c>
      <c r="W266" s="39">
        <v>0</v>
      </c>
      <c r="X266" s="39">
        <f t="shared" si="2423"/>
        <v>0</v>
      </c>
      <c r="Y266" s="39">
        <v>34</v>
      </c>
      <c r="Z266" s="39">
        <f t="shared" si="2424"/>
        <v>2655855.9824999999</v>
      </c>
      <c r="AA266" s="39">
        <v>0</v>
      </c>
      <c r="AB266" s="39">
        <f t="shared" si="2425"/>
        <v>0</v>
      </c>
      <c r="AC266" s="39">
        <v>0</v>
      </c>
      <c r="AD266" s="39">
        <f t="shared" si="2426"/>
        <v>0</v>
      </c>
      <c r="AE266" s="39">
        <v>0</v>
      </c>
      <c r="AF266" s="39">
        <f t="shared" si="2427"/>
        <v>0</v>
      </c>
      <c r="AG266" s="39">
        <v>43</v>
      </c>
      <c r="AH266" s="39">
        <f t="shared" si="2428"/>
        <v>3358876.6837499999</v>
      </c>
      <c r="AI266" s="39">
        <v>0</v>
      </c>
      <c r="AJ266" s="39">
        <f t="shared" si="2429"/>
        <v>0</v>
      </c>
      <c r="AK266" s="39"/>
      <c r="AL266" s="39">
        <f t="shared" si="2430"/>
        <v>0</v>
      </c>
      <c r="AM266" s="42">
        <v>0</v>
      </c>
      <c r="AN266" s="39">
        <f t="shared" si="2431"/>
        <v>0</v>
      </c>
      <c r="AO266" s="43">
        <v>79</v>
      </c>
      <c r="AP266" s="39">
        <f t="shared" si="2432"/>
        <v>7405151.3864999991</v>
      </c>
      <c r="AQ266" s="39">
        <v>0</v>
      </c>
      <c r="AR266" s="39">
        <f t="shared" si="2433"/>
        <v>0</v>
      </c>
      <c r="AS266" s="39">
        <v>300</v>
      </c>
      <c r="AT266" s="39">
        <f t="shared" si="2434"/>
        <v>28120828.049999997</v>
      </c>
      <c r="AU266" s="39">
        <v>0</v>
      </c>
      <c r="AV266" s="39">
        <f t="shared" si="2435"/>
        <v>0</v>
      </c>
      <c r="AW266" s="39"/>
      <c r="AX266" s="39">
        <f t="shared" si="2436"/>
        <v>0</v>
      </c>
      <c r="AY266" s="39"/>
      <c r="AZ266" s="39">
        <f t="shared" si="2437"/>
        <v>0</v>
      </c>
      <c r="BA266" s="39">
        <v>0</v>
      </c>
      <c r="BB266" s="39">
        <f t="shared" si="2438"/>
        <v>0</v>
      </c>
      <c r="BC266" s="39"/>
      <c r="BD266" s="39">
        <f t="shared" si="2439"/>
        <v>0</v>
      </c>
      <c r="BE266" s="39"/>
      <c r="BF266" s="39">
        <f t="shared" si="2440"/>
        <v>0</v>
      </c>
      <c r="BG266" s="39"/>
      <c r="BH266" s="39">
        <f t="shared" si="2441"/>
        <v>0</v>
      </c>
      <c r="BI266" s="39">
        <v>0</v>
      </c>
      <c r="BJ266" s="39">
        <f t="shared" si="2442"/>
        <v>0</v>
      </c>
      <c r="BK266" s="39">
        <v>0</v>
      </c>
      <c r="BL266" s="39">
        <f t="shared" si="2443"/>
        <v>0</v>
      </c>
      <c r="BM266" s="39"/>
      <c r="BN266" s="39">
        <f t="shared" si="2444"/>
        <v>0</v>
      </c>
      <c r="BO266" s="49">
        <v>0</v>
      </c>
      <c r="BP266" s="39">
        <f t="shared" si="2445"/>
        <v>0</v>
      </c>
      <c r="BQ266" s="39">
        <v>0</v>
      </c>
      <c r="BR266" s="39">
        <f t="shared" si="2446"/>
        <v>0</v>
      </c>
      <c r="BS266" s="39"/>
      <c r="BT266" s="39">
        <f t="shared" si="2447"/>
        <v>0</v>
      </c>
      <c r="BU266" s="39">
        <v>0</v>
      </c>
      <c r="BV266" s="39">
        <f t="shared" si="2448"/>
        <v>0</v>
      </c>
      <c r="BW266" s="39">
        <v>0</v>
      </c>
      <c r="BX266" s="39">
        <f t="shared" si="2449"/>
        <v>0</v>
      </c>
      <c r="BY266" s="39"/>
      <c r="BZ266" s="39">
        <f t="shared" si="2450"/>
        <v>0</v>
      </c>
      <c r="CA266" s="39"/>
      <c r="CB266" s="39">
        <f t="shared" si="2451"/>
        <v>0</v>
      </c>
      <c r="CC266" s="39">
        <v>0</v>
      </c>
      <c r="CD266" s="39">
        <f t="shared" si="2452"/>
        <v>0</v>
      </c>
      <c r="CE266" s="39"/>
      <c r="CF266" s="39">
        <f t="shared" si="2453"/>
        <v>0</v>
      </c>
      <c r="CG266" s="39"/>
      <c r="CH266" s="39">
        <f t="shared" si="2454"/>
        <v>0</v>
      </c>
      <c r="CI266" s="39"/>
      <c r="CJ266" s="39">
        <f t="shared" si="2455"/>
        <v>0</v>
      </c>
      <c r="CK266" s="39"/>
      <c r="CL266" s="39">
        <f t="shared" si="2456"/>
        <v>0</v>
      </c>
      <c r="CM266" s="39">
        <v>2</v>
      </c>
      <c r="CN266" s="39">
        <f t="shared" si="2457"/>
        <v>187472.18699999998</v>
      </c>
      <c r="CO266" s="39"/>
      <c r="CP266" s="39">
        <f t="shared" si="2458"/>
        <v>0</v>
      </c>
      <c r="CQ266" s="44"/>
      <c r="CR266" s="39">
        <f t="shared" si="2459"/>
        <v>0</v>
      </c>
      <c r="CS266" s="39">
        <v>3</v>
      </c>
      <c r="CT266" s="39">
        <f t="shared" si="2460"/>
        <v>281208.28049999999</v>
      </c>
      <c r="CU266" s="39"/>
      <c r="CV266" s="39">
        <f t="shared" si="2461"/>
        <v>0</v>
      </c>
      <c r="CW266" s="39"/>
      <c r="CX266" s="39">
        <f t="shared" si="2462"/>
        <v>0</v>
      </c>
      <c r="CY266" s="39"/>
      <c r="CZ266" s="39">
        <f t="shared" si="2463"/>
        <v>0</v>
      </c>
      <c r="DA266" s="39">
        <v>1</v>
      </c>
      <c r="DB266" s="39">
        <f t="shared" si="2464"/>
        <v>93736.093499999988</v>
      </c>
      <c r="DC266" s="39"/>
      <c r="DD266" s="39">
        <f t="shared" si="2465"/>
        <v>0</v>
      </c>
      <c r="DE266" s="39"/>
      <c r="DF266" s="39">
        <f t="shared" si="2466"/>
        <v>0</v>
      </c>
      <c r="DG266" s="39"/>
      <c r="DH266" s="39">
        <f t="shared" si="2467"/>
        <v>0</v>
      </c>
      <c r="DI266" s="39"/>
      <c r="DJ266" s="39">
        <f t="shared" si="2468"/>
        <v>0</v>
      </c>
      <c r="DK266" s="39"/>
      <c r="DL266" s="39">
        <f t="shared" si="2469"/>
        <v>0</v>
      </c>
      <c r="DM266" s="39">
        <v>3</v>
      </c>
      <c r="DN266" s="39">
        <f t="shared" si="2470"/>
        <v>430181.71481249994</v>
      </c>
      <c r="DO266" s="39"/>
      <c r="DP266" s="39">
        <f t="shared" ref="DP266" si="2471">(DO266*$D266*$G266*$H266*$L266)</f>
        <v>0</v>
      </c>
      <c r="DQ266" s="39">
        <f t="shared" si="2313"/>
        <v>1202</v>
      </c>
      <c r="DR266" s="39">
        <f t="shared" si="2314"/>
        <v>100102894.4698125</v>
      </c>
    </row>
    <row r="267" spans="1:122" ht="15.75" customHeight="1" x14ac:dyDescent="0.25">
      <c r="A267" s="86">
        <v>30</v>
      </c>
      <c r="B267" s="100"/>
      <c r="C267" s="88" t="s">
        <v>398</v>
      </c>
      <c r="D267" s="95">
        <f t="shared" si="1818"/>
        <v>19063</v>
      </c>
      <c r="E267" s="96">
        <v>18530</v>
      </c>
      <c r="F267" s="96">
        <v>18715</v>
      </c>
      <c r="G267" s="102">
        <v>1.2</v>
      </c>
      <c r="H267" s="97">
        <v>1</v>
      </c>
      <c r="I267" s="97">
        <v>1</v>
      </c>
      <c r="J267" s="98"/>
      <c r="K267" s="95">
        <v>1.4</v>
      </c>
      <c r="L267" s="95">
        <v>1.68</v>
      </c>
      <c r="M267" s="95">
        <v>2.23</v>
      </c>
      <c r="N267" s="95">
        <v>2.57</v>
      </c>
      <c r="O267" s="45">
        <f t="shared" ref="O267:BZ267" si="2472">SUM(O268:O282)</f>
        <v>1213</v>
      </c>
      <c r="P267" s="45">
        <f t="shared" si="2472"/>
        <v>51502806.3543</v>
      </c>
      <c r="Q267" s="45">
        <f t="shared" si="2472"/>
        <v>6</v>
      </c>
      <c r="R267" s="45">
        <f t="shared" si="2472"/>
        <v>202627.53729166667</v>
      </c>
      <c r="S267" s="94">
        <v>0</v>
      </c>
      <c r="T267" s="94">
        <f t="shared" ref="T267" si="2473">SUM(T268:T282)</f>
        <v>0</v>
      </c>
      <c r="U267" s="45">
        <f t="shared" si="2472"/>
        <v>0</v>
      </c>
      <c r="V267" s="45">
        <f t="shared" si="2472"/>
        <v>0</v>
      </c>
      <c r="W267" s="45">
        <f t="shared" si="2472"/>
        <v>123</v>
      </c>
      <c r="X267" s="45">
        <f t="shared" si="2472"/>
        <v>5341474.8824499995</v>
      </c>
      <c r="Y267" s="45">
        <f t="shared" si="2472"/>
        <v>183</v>
      </c>
      <c r="Z267" s="45">
        <f t="shared" si="2472"/>
        <v>5351418.6256416673</v>
      </c>
      <c r="AA267" s="94">
        <f t="shared" si="2472"/>
        <v>0</v>
      </c>
      <c r="AB267" s="94">
        <f t="shared" si="2472"/>
        <v>0</v>
      </c>
      <c r="AC267" s="94">
        <f t="shared" si="2472"/>
        <v>0</v>
      </c>
      <c r="AD267" s="94">
        <f t="shared" si="2472"/>
        <v>0</v>
      </c>
      <c r="AE267" s="94">
        <f t="shared" si="2472"/>
        <v>18</v>
      </c>
      <c r="AF267" s="94">
        <f t="shared" si="2472"/>
        <v>396738.82500000001</v>
      </c>
      <c r="AG267" s="45">
        <f t="shared" si="2472"/>
        <v>425</v>
      </c>
      <c r="AH267" s="45">
        <f t="shared" si="2472"/>
        <v>9252392.5821249988</v>
      </c>
      <c r="AI267" s="45">
        <f t="shared" si="2472"/>
        <v>60</v>
      </c>
      <c r="AJ267" s="45">
        <f t="shared" si="2472"/>
        <v>1986990.1316999998</v>
      </c>
      <c r="AK267" s="45">
        <f t="shared" si="2472"/>
        <v>2</v>
      </c>
      <c r="AL267" s="45">
        <f t="shared" si="2472"/>
        <v>40931.013433333326</v>
      </c>
      <c r="AM267" s="45">
        <f t="shared" si="2472"/>
        <v>0</v>
      </c>
      <c r="AN267" s="45">
        <f t="shared" si="2472"/>
        <v>0</v>
      </c>
      <c r="AO267" s="94">
        <f t="shared" si="2472"/>
        <v>1236</v>
      </c>
      <c r="AP267" s="94">
        <f t="shared" si="2472"/>
        <v>48766345.834600806</v>
      </c>
      <c r="AQ267" s="94">
        <f t="shared" si="2472"/>
        <v>276</v>
      </c>
      <c r="AR267" s="94">
        <f t="shared" si="2472"/>
        <v>6597984.1770500001</v>
      </c>
      <c r="AS267" s="94">
        <f t="shared" si="2472"/>
        <v>44</v>
      </c>
      <c r="AT267" s="94">
        <f t="shared" si="2472"/>
        <v>1401923.8379887999</v>
      </c>
      <c r="AU267" s="94">
        <f t="shared" si="2472"/>
        <v>29</v>
      </c>
      <c r="AV267" s="94">
        <f t="shared" si="2472"/>
        <v>2604549.74388</v>
      </c>
      <c r="AW267" s="94">
        <f t="shared" si="2472"/>
        <v>0</v>
      </c>
      <c r="AX267" s="94">
        <f t="shared" si="2472"/>
        <v>0</v>
      </c>
      <c r="AY267" s="94">
        <f t="shared" si="2472"/>
        <v>0</v>
      </c>
      <c r="AZ267" s="94">
        <f t="shared" si="2472"/>
        <v>0</v>
      </c>
      <c r="BA267" s="94">
        <f t="shared" si="2472"/>
        <v>46</v>
      </c>
      <c r="BB267" s="94">
        <f t="shared" si="2472"/>
        <v>1477045.4002709999</v>
      </c>
      <c r="BC267" s="94">
        <f t="shared" si="2472"/>
        <v>0</v>
      </c>
      <c r="BD267" s="94">
        <f t="shared" si="2472"/>
        <v>0</v>
      </c>
      <c r="BE267" s="94">
        <f t="shared" si="2472"/>
        <v>0</v>
      </c>
      <c r="BF267" s="94">
        <f t="shared" si="2472"/>
        <v>0</v>
      </c>
      <c r="BG267" s="94">
        <f t="shared" si="2472"/>
        <v>0</v>
      </c>
      <c r="BH267" s="94">
        <f t="shared" si="2472"/>
        <v>0</v>
      </c>
      <c r="BI267" s="94">
        <f t="shared" si="2472"/>
        <v>0</v>
      </c>
      <c r="BJ267" s="94">
        <f t="shared" si="2472"/>
        <v>0</v>
      </c>
      <c r="BK267" s="94">
        <f t="shared" si="2472"/>
        <v>1693</v>
      </c>
      <c r="BL267" s="94">
        <f t="shared" si="2472"/>
        <v>53041372.169520006</v>
      </c>
      <c r="BM267" s="94">
        <f t="shared" si="2472"/>
        <v>90</v>
      </c>
      <c r="BN267" s="94">
        <f t="shared" si="2472"/>
        <v>2224492.1731433333</v>
      </c>
      <c r="BO267" s="94">
        <f t="shared" si="2472"/>
        <v>23</v>
      </c>
      <c r="BP267" s="94">
        <f t="shared" si="2472"/>
        <v>568455.28376000002</v>
      </c>
      <c r="BQ267" s="94">
        <f t="shared" si="2472"/>
        <v>212</v>
      </c>
      <c r="BR267" s="94">
        <f t="shared" si="2472"/>
        <v>6153824.2046400001</v>
      </c>
      <c r="BS267" s="94">
        <f t="shared" si="2472"/>
        <v>105</v>
      </c>
      <c r="BT267" s="94">
        <f t="shared" si="2472"/>
        <v>2139850.0001666667</v>
      </c>
      <c r="BU267" s="94">
        <f t="shared" si="2472"/>
        <v>43</v>
      </c>
      <c r="BV267" s="94">
        <f t="shared" si="2472"/>
        <v>643989.61885999993</v>
      </c>
      <c r="BW267" s="94">
        <f t="shared" si="2472"/>
        <v>0</v>
      </c>
      <c r="BX267" s="94">
        <f t="shared" si="2472"/>
        <v>0</v>
      </c>
      <c r="BY267" s="94">
        <f t="shared" si="2472"/>
        <v>0</v>
      </c>
      <c r="BZ267" s="94">
        <f t="shared" si="2472"/>
        <v>0</v>
      </c>
      <c r="CA267" s="94">
        <f t="shared" ref="CA267:DR267" si="2474">SUM(CA268:CA282)</f>
        <v>2</v>
      </c>
      <c r="CB267" s="94">
        <f t="shared" si="2474"/>
        <v>51151.016933333318</v>
      </c>
      <c r="CC267" s="94">
        <f t="shared" si="2474"/>
        <v>32</v>
      </c>
      <c r="CD267" s="94">
        <f t="shared" si="2474"/>
        <v>567305.72808000003</v>
      </c>
      <c r="CE267" s="94">
        <f t="shared" si="2474"/>
        <v>2</v>
      </c>
      <c r="CF267" s="94">
        <f t="shared" si="2474"/>
        <v>76455.981746666657</v>
      </c>
      <c r="CG267" s="94">
        <f t="shared" si="2474"/>
        <v>7</v>
      </c>
      <c r="CH267" s="94">
        <f t="shared" si="2474"/>
        <v>119457.99441333333</v>
      </c>
      <c r="CI267" s="94">
        <f t="shared" si="2474"/>
        <v>37</v>
      </c>
      <c r="CJ267" s="94">
        <f t="shared" si="2474"/>
        <v>623374.46420666657</v>
      </c>
      <c r="CK267" s="94">
        <f t="shared" si="2474"/>
        <v>134</v>
      </c>
      <c r="CL267" s="94">
        <f t="shared" si="2474"/>
        <v>2177643.4853833332</v>
      </c>
      <c r="CM267" s="94">
        <f t="shared" si="2474"/>
        <v>472</v>
      </c>
      <c r="CN267" s="94">
        <f t="shared" si="2474"/>
        <v>10603524.948636198</v>
      </c>
      <c r="CO267" s="94">
        <f t="shared" si="2474"/>
        <v>190</v>
      </c>
      <c r="CP267" s="94">
        <f t="shared" si="2474"/>
        <v>4922341.5338719999</v>
      </c>
      <c r="CQ267" s="99">
        <f t="shared" si="2474"/>
        <v>90</v>
      </c>
      <c r="CR267" s="94">
        <f t="shared" si="2474"/>
        <v>1920129.0646999995</v>
      </c>
      <c r="CS267" s="94">
        <f t="shared" si="2474"/>
        <v>176</v>
      </c>
      <c r="CT267" s="94">
        <f t="shared" si="2474"/>
        <v>4289885.3006519992</v>
      </c>
      <c r="CU267" s="94">
        <f t="shared" si="2474"/>
        <v>109</v>
      </c>
      <c r="CV267" s="94">
        <f t="shared" si="2474"/>
        <v>2663898.1362980003</v>
      </c>
      <c r="CW267" s="94">
        <f t="shared" si="2474"/>
        <v>129</v>
      </c>
      <c r="CX267" s="94">
        <f t="shared" si="2474"/>
        <v>3401413.9654894001</v>
      </c>
      <c r="CY267" s="94">
        <f t="shared" si="2474"/>
        <v>115</v>
      </c>
      <c r="CZ267" s="94">
        <f t="shared" si="2474"/>
        <v>2641201.845156</v>
      </c>
      <c r="DA267" s="94">
        <f t="shared" si="2474"/>
        <v>199</v>
      </c>
      <c r="DB267" s="94">
        <f t="shared" si="2474"/>
        <v>5061054.524743</v>
      </c>
      <c r="DC267" s="94">
        <f t="shared" si="2474"/>
        <v>177</v>
      </c>
      <c r="DD267" s="94">
        <f t="shared" si="2474"/>
        <v>3327853.1594000002</v>
      </c>
      <c r="DE267" s="94">
        <f t="shared" si="2474"/>
        <v>120</v>
      </c>
      <c r="DF267" s="94">
        <f t="shared" si="2474"/>
        <v>2414423.2858899999</v>
      </c>
      <c r="DG267" s="94">
        <f t="shared" si="2474"/>
        <v>16</v>
      </c>
      <c r="DH267" s="94">
        <f t="shared" si="2474"/>
        <v>467217.93405000004</v>
      </c>
      <c r="DI267" s="94">
        <f t="shared" si="2474"/>
        <v>82</v>
      </c>
      <c r="DJ267" s="94">
        <f t="shared" si="2474"/>
        <v>2239573.8961400003</v>
      </c>
      <c r="DK267" s="94">
        <f t="shared" si="2474"/>
        <v>29</v>
      </c>
      <c r="DL267" s="94">
        <f t="shared" si="2474"/>
        <v>1024270.4903875001</v>
      </c>
      <c r="DM267" s="94">
        <f t="shared" si="2474"/>
        <v>103</v>
      </c>
      <c r="DN267" s="94">
        <f t="shared" si="2474"/>
        <v>4104801.2406766661</v>
      </c>
      <c r="DO267" s="94">
        <f t="shared" si="2474"/>
        <v>0</v>
      </c>
      <c r="DP267" s="94">
        <f t="shared" si="2474"/>
        <v>0</v>
      </c>
      <c r="DQ267" s="94">
        <f t="shared" si="2474"/>
        <v>8048</v>
      </c>
      <c r="DR267" s="94">
        <f t="shared" si="2474"/>
        <v>252392190.39267635</v>
      </c>
    </row>
    <row r="268" spans="1:122" ht="30" customHeight="1" x14ac:dyDescent="0.25">
      <c r="A268" s="46"/>
      <c r="B268" s="47">
        <v>227</v>
      </c>
      <c r="C268" s="33" t="s">
        <v>399</v>
      </c>
      <c r="D268" s="34">
        <f>D245</f>
        <v>19063</v>
      </c>
      <c r="E268" s="35">
        <v>18530</v>
      </c>
      <c r="F268" s="35">
        <v>18715</v>
      </c>
      <c r="G268" s="48">
        <v>0.86</v>
      </c>
      <c r="H268" s="37">
        <v>1</v>
      </c>
      <c r="I268" s="37">
        <v>1</v>
      </c>
      <c r="J268" s="38"/>
      <c r="K268" s="34">
        <v>1.4</v>
      </c>
      <c r="L268" s="34">
        <v>1.68</v>
      </c>
      <c r="M268" s="34">
        <v>2.23</v>
      </c>
      <c r="N268" s="34">
        <v>2.57</v>
      </c>
      <c r="O268" s="39">
        <v>162</v>
      </c>
      <c r="P268" s="39">
        <f t="shared" ref="P268:P270" si="2475">(O268/12*5*$D268*$G268*$H268*$K268*P$9)+(O268/12*4*$E268*$G268*$I268*$K268*P$10)+(O268/12*3*$F268*$G268*$I268*$K268*P$10)</f>
        <v>3893802.5510999998</v>
      </c>
      <c r="Q268" s="39">
        <v>2</v>
      </c>
      <c r="R268" s="39">
        <f t="shared" ref="R268:R270" si="2476">(Q268/12*5*$D268*$G268*$H268*$K268*R$9)+(Q268/12*4*$E268*$G268*$I268*$K268*R$10)+(Q268/12*3*$F268*$G268*$I268*$K268*R$10)</f>
        <v>48071.636433333326</v>
      </c>
      <c r="S268" s="39">
        <v>0</v>
      </c>
      <c r="T268" s="39">
        <f t="shared" ref="T268:T270" si="2477">(S268/12*5*$D268*$G268*$H268*$K268*T$9)+(S268/12*4*$E268*$G268*$I268*$K268*T$10)+(S268/12*3*$F268*$G268*$I268*$K268*T$10)</f>
        <v>0</v>
      </c>
      <c r="U268" s="39"/>
      <c r="V268" s="39">
        <f t="shared" ref="V268:V270" si="2478">(U268/12*5*$D268*$G268*$H268*$K268*V$9)+(U268/12*4*$E268*$G268*$I268*$K268*V$10)+(U268/12*3*$F268*$G268*$I268*$K268*V$10)</f>
        <v>0</v>
      </c>
      <c r="W268" s="39">
        <v>0</v>
      </c>
      <c r="X268" s="39">
        <f t="shared" ref="X268:X270" si="2479">(W268/12*5*$D268*$G268*$H268*$K268*X$9)+(W268/12*4*$E268*$G268*$I268*$K268*X$10)+(W268/12*3*$F268*$G268*$I268*$K268*X$10)</f>
        <v>0</v>
      </c>
      <c r="Y268" s="39">
        <v>90</v>
      </c>
      <c r="Z268" s="39">
        <f t="shared" ref="Z268:Z270" si="2480">(Y268/12*5*$D268*$G268*$H268*$K268*Z$9)+(Y268/12*4*$E268*$G268*$I268*$K268*Z$10)+(Y268/12*3*$F268*$G268*$I268*$K268*Z$10)</f>
        <v>2163223.6395</v>
      </c>
      <c r="AA268" s="39">
        <v>0</v>
      </c>
      <c r="AB268" s="39">
        <f t="shared" ref="AB268:AB270" si="2481">(AA268/12*5*$D268*$G268*$H268*$K268*AB$9)+(AA268/12*4*$E268*$G268*$I268*$K268*AB$10)+(AA268/12*3*$F268*$G268*$I268*$K268*AB$10)</f>
        <v>0</v>
      </c>
      <c r="AC268" s="39">
        <v>0</v>
      </c>
      <c r="AD268" s="39">
        <f t="shared" ref="AD268:AD270" si="2482">(AC268/12*5*$D268*$G268*$H268*$K268*AD$9)+(AC268/12*4*$E268*$G268*$I268*$K268*AD$10)+(AC268/12*3*$F268*$G268*$I268*$K268*AD$10)</f>
        <v>0</v>
      </c>
      <c r="AE268" s="39">
        <v>0</v>
      </c>
      <c r="AF268" s="39">
        <f t="shared" ref="AF268:AF270" si="2483">(AE268/12*5*$D268*$G268*$H268*$K268*AF$9)+(AE268/12*4*$E268*$G268*$I268*$K268*AF$10)+(AE268/12*3*$F268*$G268*$I268*$K268*AF$10)</f>
        <v>0</v>
      </c>
      <c r="AG268" s="39">
        <v>244</v>
      </c>
      <c r="AH268" s="39">
        <f t="shared" ref="AH268:AH270" si="2484">(AG268/12*5*$D268*$G268*$H268*$K268*AH$9)+(AG268/12*4*$E268*$G268*$I268*$K268*AH$10)+(AG268/12*3*$F268*$G268*$I268*$K268*AH$10)</f>
        <v>5864739.6448666668</v>
      </c>
      <c r="AI268" s="39"/>
      <c r="AJ268" s="39">
        <f t="shared" ref="AJ268:AJ270" si="2485">(AI268/12*5*$D268*$G268*$H268*$K268*AJ$9)+(AI268/12*4*$E268*$G268*$I268*$K268*AJ$10)+(AI268/12*3*$F268*$G268*$I268*$K268*AJ$10)</f>
        <v>0</v>
      </c>
      <c r="AK268" s="39">
        <v>2</v>
      </c>
      <c r="AL268" s="39">
        <f t="shared" ref="AL268:AL270" si="2486">(AK268/12*5*$D268*$G268*$H268*$K268*AL$9)+(AK268/12*4*$E268*$G268*$I268*$K268*AL$10)+(AK268/12*3*$F268*$G268*$I268*$K268*AL$10)</f>
        <v>40931.013433333326</v>
      </c>
      <c r="AM268" s="42">
        <v>0</v>
      </c>
      <c r="AN268" s="39">
        <f t="shared" ref="AN268:AN270" si="2487">(AM268/12*5*$D268*$G268*$H268*$K268*AN$9)+(AM268/12*4*$E268*$G268*$I268*$K268*AN$10)+(AM268/12*3*$F268*$G268*$I268*$K268*AN$10)</f>
        <v>0</v>
      </c>
      <c r="AO268" s="43">
        <v>152</v>
      </c>
      <c r="AP268" s="39">
        <f t="shared" ref="AP268:AP270" si="2488">(AO268/12*5*$D268*$G268*$H268*$L268*AP$9)+(AO268/12*4*$E268*$G268*$I268*$L268*AP$10)+(AO268/12*3*$F268*$G268*$I268*$L268*AP$10)</f>
        <v>4222954.6199679989</v>
      </c>
      <c r="AQ268" s="39">
        <v>257</v>
      </c>
      <c r="AR268" s="39">
        <f t="shared" ref="AR268:AR270" si="2489">(AQ268/12*5*$D268*$G268*$H268*$L268*AR$9)+(AQ268/12*4*$E268*$G268*$I268*$L268*AR$10)+(AQ268/12*3*$F268*$G268*$I268*$L268*AR$10)</f>
        <v>6311562.2714200001</v>
      </c>
      <c r="AS268" s="39">
        <v>21</v>
      </c>
      <c r="AT268" s="39">
        <f t="shared" ref="AT268:AT270" si="2490">(AS268/12*5*$D268*$G268*$H268*$L268*AT$9)+(AS268/12*4*$E268*$G268*$I268*$L268*AT$10)+(AS268/12*3*$F268*$G268*$I268*$L268*AT$11)</f>
        <v>583434.51986400003</v>
      </c>
      <c r="AU268" s="39">
        <v>0</v>
      </c>
      <c r="AV268" s="39">
        <f t="shared" ref="AV268:AV270" si="2491">(AU268/12*5*$D268*$G268*$H268*$L268*AV$9)+(AU268/12*4*$E268*$G268*$I268*$L268*AV$10)+(AU268/12*3*$F268*$G268*$I268*$L268*AV$10)</f>
        <v>0</v>
      </c>
      <c r="AW268" s="39"/>
      <c r="AX268" s="39">
        <f t="shared" ref="AX268:AX270" si="2492">(AW268/12*5*$D268*$G268*$H268*$K268*AX$9)+(AW268/12*4*$E268*$G268*$I268*$K268*AX$10)+(AW268/12*3*$F268*$G268*$I268*$K268*AX$10)</f>
        <v>0</v>
      </c>
      <c r="AY268" s="39"/>
      <c r="AZ268" s="39">
        <f t="shared" ref="AZ268:AZ270" si="2493">(AY268/12*5*$D268*$G268*$H268*$K268*AZ$9)+(AY268/12*4*$E268*$G268*$I268*$K268*AZ$10)+(AY268/12*3*$F268*$G268*$I268*$K268*AZ$10)</f>
        <v>0</v>
      </c>
      <c r="BA268" s="39">
        <v>6</v>
      </c>
      <c r="BB268" s="39">
        <f t="shared" ref="BB268:BB270" si="2494">(BA268/12*5*$D268*$G268*$H268*$L268*BB$9)+(BA268/12*4*$E268*$G268*$I268*$L268*BB$10)+(BA268/12*3*$F268*$G268*$I268*$L268*BB$10)</f>
        <v>162144.19703999997</v>
      </c>
      <c r="BC268" s="39">
        <v>0</v>
      </c>
      <c r="BD268" s="39">
        <f t="shared" ref="BD268:BD270" si="2495">(BC268/12*5*$D268*$G268*$H268*$K268*BD$9)+(BC268/12*4*$E268*$G268*$I268*$K268*BD$10)+(BC268/12*3*$F268*$G268*$I268*$K268*BD$10)</f>
        <v>0</v>
      </c>
      <c r="BE268" s="39">
        <v>0</v>
      </c>
      <c r="BF268" s="39">
        <f t="shared" ref="BF268:BF270" si="2496">(BE268/12*5*$D268*$G268*$H268*$K268*BF$9)+(BE268/12*4*$E268*$G268*$I268*$K268*BF$10)+(BE268/12*3*$F268*$G268*$I268*$K268*BF$10)</f>
        <v>0</v>
      </c>
      <c r="BG268" s="39">
        <v>0</v>
      </c>
      <c r="BH268" s="39">
        <f t="shared" ref="BH268:BH270" si="2497">(BG268/12*5*$D268*$G268*$H268*$K268*BH$9)+(BG268/12*4*$E268*$G268*$I268*$K268*BH$10)+(BG268/12*3*$F268*$G268*$I268*$K268*BH$10)</f>
        <v>0</v>
      </c>
      <c r="BI268" s="39">
        <v>0</v>
      </c>
      <c r="BJ268" s="39">
        <f t="shared" ref="BJ268:BJ270" si="2498">(BI268/12*5*$D268*$G268*$H268*$L268*BJ$9)+(BI268/12*4*$E268*$G268*$I268*$L268*BJ$10)+(BI268/12*3*$F268*$G268*$I268*$L268*BJ$10)</f>
        <v>0</v>
      </c>
      <c r="BK268" s="39">
        <v>264</v>
      </c>
      <c r="BL268" s="39">
        <f t="shared" ref="BL268:BL270" si="2499">(BK268/12*5*$D268*$G268*$H268*$K268*BL$9)+(BK268/12*4*$E268*$G268*$I268*$K268*BL$10)+(BK268/12*3*$F268*$G268*$I268*$K268*BL$10)</f>
        <v>6388375.9724399988</v>
      </c>
      <c r="BM268" s="39">
        <v>70</v>
      </c>
      <c r="BN268" s="39">
        <f t="shared" ref="BN268:BN270" si="2500">(BM268/12*5*$D268*$G268*$H268*$K268*BN$9)+(BM268/12*4*$E268*$G268*$I268*$K268*BN$10)+(BM268/12*3*$F268*$G268*$I268*$K268*BN$11)</f>
        <v>1620651.4440666665</v>
      </c>
      <c r="BO268" s="49">
        <v>23</v>
      </c>
      <c r="BP268" s="39">
        <f t="shared" ref="BP268:BP270" si="2501">(BO268/12*5*$D268*$G268*$H268*$L268*BP$9)+(BO268/12*4*$E268*$G268*$I268*$L268*BP$10)+(BO268/12*3*$F268*$G268*$I268*$L268*BP$10)</f>
        <v>568455.28376000002</v>
      </c>
      <c r="BQ268" s="39">
        <v>160</v>
      </c>
      <c r="BR268" s="39">
        <f t="shared" ref="BR268:BR270" si="2502">(BQ268/12*5*$D268*$G268*$H268*$L268*BR$9)+(BQ268/12*4*$E268*$G268*$I268*$L268*BR$10)+(BQ268/12*3*$F268*$G268*$I268*$L268*BR$10)</f>
        <v>4910497.6255999999</v>
      </c>
      <c r="BS268" s="39">
        <v>100</v>
      </c>
      <c r="BT268" s="39">
        <f t="shared" ref="BT268:BT270" si="2503">(BS268/12*5*$D268*$G268*$H268*$K268*BT$9)+(BS268/12*4*$E268*$G268*$I268*$K268*BT$10)+(BS268/12*3*$F268*$G268*$I268*$K268*BT$10)</f>
        <v>2059620.5933333333</v>
      </c>
      <c r="BU268" s="39">
        <v>2</v>
      </c>
      <c r="BV268" s="39">
        <f t="shared" ref="BV268:BV270" si="2504">(BU268/12*5*$D268*$G268*$H268*$K268*BV$9)+(BU268/12*4*$E268*$G268*$I268*$K268*BV$10)+(BU268/12*3*$F268*$G268*$I268*$K268*BV$10)</f>
        <v>34130.855546666666</v>
      </c>
      <c r="BW268" s="39">
        <v>0</v>
      </c>
      <c r="BX268" s="39">
        <f t="shared" ref="BX268:BX270" si="2505">(BW268/12*5*$D268*$G268*$H268*$L268*BX$9)+(BW268/12*4*$E268*$G268*$I268*$L268*BX$10)+(BW268/12*3*$F268*$G268*$I268*$L268*BX$10)</f>
        <v>0</v>
      </c>
      <c r="BY268" s="39"/>
      <c r="BZ268" s="39">
        <f t="shared" ref="BZ268:BZ270" si="2506">(BY268/12*5*$D268*$G268*$H268*$L268*BZ$9)+(BY268/12*4*$E268*$G268*$I268*$L268*BZ$10)+(BY268/12*3*$F268*$G268*$I268*$L268*BZ$10)</f>
        <v>0</v>
      </c>
      <c r="CA268" s="39">
        <v>2</v>
      </c>
      <c r="CB268" s="39">
        <f t="shared" ref="CB268:CB270" si="2507">(CA268/12*5*$D268*$G268*$H268*$K268*CB$9)+(CA268/12*4*$E268*$G268*$I268*$K268*CB$10)+(CA268/12*3*$F268*$G268*$I268*$K268*CB$10)</f>
        <v>51151.016933333318</v>
      </c>
      <c r="CC268" s="39">
        <v>10</v>
      </c>
      <c r="CD268" s="39">
        <f t="shared" ref="CD268:CD270" si="2508">(CC268/12*5*$D268*$G268*$H268*$L268*CD$9)+(CC268/12*4*$E268*$G268*$I268*$L268*CD$10)+(CC268/12*3*$F268*$G268*$I268*$L268*CD$10)</f>
        <v>247154.4712</v>
      </c>
      <c r="CE268" s="39">
        <v>0</v>
      </c>
      <c r="CF268" s="39">
        <f t="shared" ref="CF268:CF270" si="2509">(CE268/12*5*$D268*$G268*$H268*$K268*CF$9)+(CE268/12*4*$E268*$G268*$I268*$K268*CF$10)+(CE268/12*3*$F268*$G268*$I268*$K268*CF$10)</f>
        <v>0</v>
      </c>
      <c r="CG268" s="39">
        <v>7</v>
      </c>
      <c r="CH268" s="39">
        <f t="shared" ref="CH268:CH270" si="2510">(CG268/12*5*$D268*$G268*$H268*$K268*CH$9)+(CG268/12*4*$E268*$G268*$I268*$K268*CH$10)+(CG268/12*3*$F268*$G268*$I268*$K268*CH$10)</f>
        <v>119457.99441333333</v>
      </c>
      <c r="CI268" s="39">
        <v>19</v>
      </c>
      <c r="CJ268" s="39">
        <f t="shared" ref="CJ268:CJ270" si="2511">(CI268/12*5*$D268*$G268*$H268*$K268*CJ$9)+(CI268/12*4*$E268*$G268*$I268*$K268*CJ$10)+(CI268/12*3*$F268*$G268*$I268*$K268*CJ$10)</f>
        <v>324243.12769333331</v>
      </c>
      <c r="CK268" s="39">
        <v>28</v>
      </c>
      <c r="CL268" s="39">
        <f t="shared" ref="CL268:CL270" si="2512">(CK268/12*5*$D268*$G268*$H268*$K268*CL$9)+(CK268/12*4*$E268*$G268*$I268*$K268*CL$10)+(CK268/12*3*$F268*$G268*$I268*$K268*CL$10)</f>
        <v>630560.7662666667</v>
      </c>
      <c r="CM268" s="39">
        <v>141</v>
      </c>
      <c r="CN268" s="39">
        <f t="shared" ref="CN268:CN270" si="2513">(CM268/12*5*$D268*$G268*$H268*$L268*CN$9)+(CM268/12*4*$E268*$G268*$I268*$L268*CN$10)+(CM268/12*3*$F268*$G268*$I268*$L268*CN$10)</f>
        <v>3883365.8450579997</v>
      </c>
      <c r="CO268" s="39">
        <v>79</v>
      </c>
      <c r="CP268" s="39">
        <f t="shared" ref="CP268:CP270" si="2514">(CO268/12*5*$D268*$G268*$H268*$L268*CP$9)+(CO268/12*4*$E268*$G268*$I268*$L268*CP$10)+(CO268/12*3*$F268*$G268*$I268*$L268*CP$10)</f>
        <v>2501317.6231259997</v>
      </c>
      <c r="CQ268" s="44">
        <v>36</v>
      </c>
      <c r="CR268" s="39">
        <f t="shared" ref="CR268:CR270" si="2515">(CQ268/12*5*$D268*$G268*$H268*$K268*CR$9)+(CQ268/12*4*$E268*$G268*$I268*$K268*CR$10)+(CQ268/12*3*$F268*$G268*$I268*$K268*CR$10)</f>
        <v>920718.30479999993</v>
      </c>
      <c r="CS268" s="39">
        <v>58</v>
      </c>
      <c r="CT268" s="39">
        <f t="shared" ref="CT268:CT270" si="2516">(CS268/12*5*$D268*$G268*$H268*$L268*CT$9)+(CS268/12*4*$E268*$G268*$I268*$L268*CT$10)+(CS268/12*3*$F268*$G268*$I268*$L268*CT$10)</f>
        <v>1794876.3932959996</v>
      </c>
      <c r="CU268" s="39">
        <v>80</v>
      </c>
      <c r="CV268" s="39">
        <f t="shared" ref="CV268:CV270" si="2517">(CU268/12*5*$D268*$G268*$H268*$L268*CV$9)+(CU268/12*4*$E268*$G268*$I268*$L268*CV$10)+(CU268/12*3*$F268*$G268*$I268*$L268*CV$10)</f>
        <v>2151975.7571200002</v>
      </c>
      <c r="CW268" s="39">
        <v>60</v>
      </c>
      <c r="CX268" s="39">
        <f t="shared" ref="CX268:CX270" si="2518">(CW268/12*5*$D268*$G268*$H268*$L268*CX$9)+(CW268/12*4*$E268*$G268*$I268*$L268*CX$10)+(CW268/12*3*$F268*$G268*$I268*$L268*CX$10)</f>
        <v>1860211.4605199997</v>
      </c>
      <c r="CY268" s="39">
        <v>25</v>
      </c>
      <c r="CZ268" s="39">
        <f t="shared" ref="CZ268:CZ270" si="2519">(CY268/12*5*$D268*$G268*$H268*$L268*CZ$9)+(CY268/12*4*$E268*$G268*$I268*$L268*CZ$10)+(CY268/12*3*$F268*$G268*$I268*$L268*CZ$10)</f>
        <v>773653.61780000012</v>
      </c>
      <c r="DA268" s="39">
        <v>65</v>
      </c>
      <c r="DB268" s="39">
        <f t="shared" ref="DB268:DB270" si="2520">(DA268/12*5*$D268*$G268*$H268*$L268*DB$9)+(DA268/12*4*$E268*$G268*$I268*$L268*DB$10)+(DA268/12*3*$F268*$G268*$I268*$L268*DB$10)</f>
        <v>2015229.0822299998</v>
      </c>
      <c r="DC268" s="39">
        <v>48</v>
      </c>
      <c r="DD268" s="39">
        <f t="shared" ref="DD268:DD270" si="2521">(DC268/12*5*$D268*$G268*$H268*$K268*DD$9)+(DC268/12*4*$E268*$G268*$I268*$K268*DD$10)+(DC268/12*3*$F268*$G268*$I268*$K268*DD$10)</f>
        <v>1227624.4063999997</v>
      </c>
      <c r="DE268" s="39">
        <v>39</v>
      </c>
      <c r="DF268" s="39">
        <f t="shared" ref="DF268:DF270" si="2522">(DE268/12*5*$D268*$G268*$H268*$K268*DF$9)+(DE268/12*4*$E268*$G268*$I268*$K268*DF$10)+(DE268/12*3*$F268*$G268*$I268*$K268*DF$10)</f>
        <v>1027158.2348299999</v>
      </c>
      <c r="DG268" s="39">
        <v>9</v>
      </c>
      <c r="DH268" s="39">
        <f t="shared" ref="DH268:DH270" si="2523">(DG268/12*5*$D268*$G268*$H268*$L268*DH$9)+(DG268/12*4*$E268*$G268*$I268*$L268*DH$10)+(DG268/12*3*$F268*$G268*$I268*$L268*DH$10)</f>
        <v>308818.68570000003</v>
      </c>
      <c r="DI268" s="39">
        <v>35</v>
      </c>
      <c r="DJ268" s="39">
        <f t="shared" ref="DJ268:DJ270" si="2524">(DI268/12*5*$D268*$G268*$H268*$L268*DJ$9)+(DI268/12*4*$E268*$G268*$I268*$L268*DJ$10)+(DI268/12*3*$F268*$G268*$I268*$L268*DJ$10)</f>
        <v>1164812.3885999999</v>
      </c>
      <c r="DK268" s="39">
        <v>9</v>
      </c>
      <c r="DL268" s="39">
        <f t="shared" ref="DL268:DL270" si="2525">(DK268/12*5*$D268*$G268*$H268*$M268*DL$9)+(DK268/12*4*$E268*$G268*$I268*$M268*DL$10)+(DK268/12*3*$F268*$G268*$I268*$M268*DL$10)</f>
        <v>409920.04113749997</v>
      </c>
      <c r="DM268" s="39">
        <v>49</v>
      </c>
      <c r="DN268" s="39">
        <f t="shared" ref="DN268:DN280" si="2526">(DM268/12*5*$D268*$G268*$H268*$N268*DN$9)+(DM268/12*4*$E268*$G268*$I268*$N268*DN$10)+(DM268/12*3*$F268*$G268*$I268*$N268*DN$10)</f>
        <v>2412345.1038108328</v>
      </c>
      <c r="DO268" s="39"/>
      <c r="DP268" s="39">
        <f t="shared" si="1815"/>
        <v>0</v>
      </c>
      <c r="DQ268" s="39">
        <f t="shared" ref="DQ268:DQ282" si="2527">SUM(O268,Q268,S268,U268,W268,Y268,AA268,AC268,AE268,AG268,AI268,AK268,AM268,AO268,AQ268,AS268,AU268,AW268,AY268,BA268,BC268,BE268,BG268,BI268,BK268,BM268,BO268,BQ268,BS268,BU268,BW268,BY268,CA268,CC268,CE268,CG268,CI268,CK268,CM268,CO268,CQ268,CS268,CU268,CW268,CY268,DA268,DC268,DE268,DG268,DI268,DK268,DM268,DO268)</f>
        <v>2354</v>
      </c>
      <c r="DR268" s="39">
        <f t="shared" ref="DR268:DR282" si="2528">SUM(P268,R268,T268,V268,X268,Z268,AB268,AD268,AF268,AH268,AJ268,AL268,AN268,AP268,AR268,AT268,AV268,AX268,AZ268,BB268,BD268,BF268,BH268,BJ268,BL268,BN268,BP268,BR268,BT268,BV268,BX268,BZ268,CB268,CD268,CF268,CH268,CJ268,CL268,CN268,CP268,CR268,CT268,CV268,CX268,CZ268,DB268,DD268,DF268,DH268,DJ268,DL268,DN268,DP268)</f>
        <v>62697190.189306997</v>
      </c>
    </row>
    <row r="269" spans="1:122" ht="30" customHeight="1" x14ac:dyDescent="0.25">
      <c r="A269" s="46"/>
      <c r="B269" s="47">
        <v>228</v>
      </c>
      <c r="C269" s="33" t="s">
        <v>400</v>
      </c>
      <c r="D269" s="34">
        <f>D268</f>
        <v>19063</v>
      </c>
      <c r="E269" s="35">
        <v>18530</v>
      </c>
      <c r="F269" s="35">
        <v>18715</v>
      </c>
      <c r="G269" s="48">
        <v>0.49</v>
      </c>
      <c r="H269" s="37">
        <v>1</v>
      </c>
      <c r="I269" s="37">
        <v>1</v>
      </c>
      <c r="J269" s="38"/>
      <c r="K269" s="34">
        <v>1.4</v>
      </c>
      <c r="L269" s="34">
        <v>1.68</v>
      </c>
      <c r="M269" s="34">
        <v>2.23</v>
      </c>
      <c r="N269" s="34">
        <v>2.57</v>
      </c>
      <c r="O269" s="39">
        <v>96</v>
      </c>
      <c r="P269" s="39">
        <f t="shared" si="2475"/>
        <v>1314703.3592000001</v>
      </c>
      <c r="Q269" s="39">
        <v>0</v>
      </c>
      <c r="R269" s="39">
        <f t="shared" si="2476"/>
        <v>0</v>
      </c>
      <c r="S269" s="39">
        <v>0</v>
      </c>
      <c r="T269" s="39">
        <f t="shared" si="2477"/>
        <v>0</v>
      </c>
      <c r="U269" s="39"/>
      <c r="V269" s="39">
        <f t="shared" si="2478"/>
        <v>0</v>
      </c>
      <c r="W269" s="39">
        <v>0</v>
      </c>
      <c r="X269" s="39">
        <f t="shared" si="2479"/>
        <v>0</v>
      </c>
      <c r="Y269" s="39">
        <v>28</v>
      </c>
      <c r="Z269" s="39">
        <f t="shared" si="2480"/>
        <v>383455.14643333334</v>
      </c>
      <c r="AA269" s="39">
        <v>0</v>
      </c>
      <c r="AB269" s="39">
        <f t="shared" si="2481"/>
        <v>0</v>
      </c>
      <c r="AC269" s="39">
        <v>0</v>
      </c>
      <c r="AD269" s="39">
        <f t="shared" si="2482"/>
        <v>0</v>
      </c>
      <c r="AE269" s="39">
        <v>0</v>
      </c>
      <c r="AF269" s="39">
        <f t="shared" si="2483"/>
        <v>0</v>
      </c>
      <c r="AG269" s="39">
        <v>0</v>
      </c>
      <c r="AH269" s="39">
        <f t="shared" si="2484"/>
        <v>0</v>
      </c>
      <c r="AI269" s="39">
        <v>11</v>
      </c>
      <c r="AJ269" s="39">
        <f t="shared" si="2485"/>
        <v>128266.37349166666</v>
      </c>
      <c r="AK269" s="39"/>
      <c r="AL269" s="39">
        <f t="shared" si="2486"/>
        <v>0</v>
      </c>
      <c r="AM269" s="42">
        <v>0</v>
      </c>
      <c r="AN269" s="39">
        <f t="shared" si="2487"/>
        <v>0</v>
      </c>
      <c r="AO269" s="43">
        <v>268</v>
      </c>
      <c r="AP269" s="39">
        <f t="shared" si="2488"/>
        <v>4242337.8266079994</v>
      </c>
      <c r="AQ269" s="39">
        <v>15</v>
      </c>
      <c r="AR269" s="39">
        <f t="shared" si="2489"/>
        <v>209890.42934999999</v>
      </c>
      <c r="AS269" s="39">
        <v>5</v>
      </c>
      <c r="AT269" s="39">
        <f t="shared" si="2490"/>
        <v>79148.093779999996</v>
      </c>
      <c r="AU269" s="39">
        <v>0</v>
      </c>
      <c r="AV269" s="39">
        <f t="shared" si="2491"/>
        <v>0</v>
      </c>
      <c r="AW269" s="39"/>
      <c r="AX269" s="39">
        <f t="shared" si="2492"/>
        <v>0</v>
      </c>
      <c r="AY269" s="39"/>
      <c r="AZ269" s="39">
        <f t="shared" si="2493"/>
        <v>0</v>
      </c>
      <c r="BA269" s="39">
        <v>2</v>
      </c>
      <c r="BB269" s="39">
        <f t="shared" si="2494"/>
        <v>30794.828119999995</v>
      </c>
      <c r="BC269" s="39">
        <v>0</v>
      </c>
      <c r="BD269" s="39">
        <f t="shared" si="2495"/>
        <v>0</v>
      </c>
      <c r="BE269" s="39">
        <v>0</v>
      </c>
      <c r="BF269" s="39">
        <f t="shared" si="2496"/>
        <v>0</v>
      </c>
      <c r="BG269" s="39">
        <v>0</v>
      </c>
      <c r="BH269" s="39">
        <f t="shared" si="2497"/>
        <v>0</v>
      </c>
      <c r="BI269" s="39">
        <v>0</v>
      </c>
      <c r="BJ269" s="39">
        <f t="shared" si="2498"/>
        <v>0</v>
      </c>
      <c r="BK269" s="39">
        <v>490</v>
      </c>
      <c r="BL269" s="39">
        <f t="shared" si="2499"/>
        <v>6755853.9067250006</v>
      </c>
      <c r="BM269" s="39">
        <v>4</v>
      </c>
      <c r="BN269" s="39">
        <f t="shared" si="2500"/>
        <v>52765.395853333335</v>
      </c>
      <c r="BO269" s="49">
        <v>0</v>
      </c>
      <c r="BP269" s="39">
        <f t="shared" si="2501"/>
        <v>0</v>
      </c>
      <c r="BQ269" s="39">
        <v>0</v>
      </c>
      <c r="BR269" s="39">
        <f t="shared" si="2502"/>
        <v>0</v>
      </c>
      <c r="BS269" s="39"/>
      <c r="BT269" s="39">
        <f t="shared" si="2503"/>
        <v>0</v>
      </c>
      <c r="BU269" s="39">
        <v>15</v>
      </c>
      <c r="BV269" s="39">
        <f t="shared" si="2504"/>
        <v>145849.87689999997</v>
      </c>
      <c r="BW269" s="39">
        <v>0</v>
      </c>
      <c r="BX269" s="39">
        <f t="shared" si="2505"/>
        <v>0</v>
      </c>
      <c r="BY269" s="39"/>
      <c r="BZ269" s="39">
        <f t="shared" si="2506"/>
        <v>0</v>
      </c>
      <c r="CA269" s="39">
        <v>0</v>
      </c>
      <c r="CB269" s="39">
        <f t="shared" si="2507"/>
        <v>0</v>
      </c>
      <c r="CC269" s="39">
        <v>20</v>
      </c>
      <c r="CD269" s="39">
        <f t="shared" si="2508"/>
        <v>281641.14160000003</v>
      </c>
      <c r="CE269" s="39">
        <v>0</v>
      </c>
      <c r="CF269" s="39">
        <f t="shared" si="2509"/>
        <v>0</v>
      </c>
      <c r="CG269" s="39"/>
      <c r="CH269" s="39">
        <f t="shared" si="2510"/>
        <v>0</v>
      </c>
      <c r="CI269" s="39"/>
      <c r="CJ269" s="39">
        <f t="shared" si="2511"/>
        <v>0</v>
      </c>
      <c r="CK269" s="39">
        <v>80</v>
      </c>
      <c r="CL269" s="39">
        <f t="shared" si="2512"/>
        <v>1026494.2706666667</v>
      </c>
      <c r="CM269" s="39">
        <v>197</v>
      </c>
      <c r="CN269" s="39">
        <f t="shared" si="2513"/>
        <v>3091384.6694990001</v>
      </c>
      <c r="CO269" s="39">
        <v>75</v>
      </c>
      <c r="CP269" s="39">
        <f t="shared" si="2514"/>
        <v>1353008.870325</v>
      </c>
      <c r="CQ269" s="44">
        <v>39</v>
      </c>
      <c r="CR269" s="39">
        <f t="shared" si="2515"/>
        <v>568311.58929999988</v>
      </c>
      <c r="CS269" s="39">
        <v>78</v>
      </c>
      <c r="CT269" s="39">
        <f t="shared" si="2516"/>
        <v>1375304.245224</v>
      </c>
      <c r="CU269" s="39">
        <v>20</v>
      </c>
      <c r="CV269" s="39">
        <f t="shared" si="2517"/>
        <v>306531.43052000005</v>
      </c>
      <c r="CW269" s="39">
        <v>37</v>
      </c>
      <c r="CX269" s="39">
        <f t="shared" si="2518"/>
        <v>653597.55386099999</v>
      </c>
      <c r="CY269" s="39">
        <v>56</v>
      </c>
      <c r="CZ269" s="39">
        <f t="shared" si="2519"/>
        <v>987397.91964800004</v>
      </c>
      <c r="DA269" s="39">
        <v>85</v>
      </c>
      <c r="DB269" s="39">
        <f t="shared" si="2520"/>
        <v>1501507.8940049997</v>
      </c>
      <c r="DC269" s="39">
        <v>108</v>
      </c>
      <c r="DD269" s="39">
        <f t="shared" si="2521"/>
        <v>1573785.9395999999</v>
      </c>
      <c r="DE269" s="39">
        <v>60</v>
      </c>
      <c r="DF269" s="39">
        <f t="shared" si="2522"/>
        <v>900371.2612999999</v>
      </c>
      <c r="DG269" s="39">
        <v>4</v>
      </c>
      <c r="DH269" s="39">
        <f t="shared" si="2523"/>
        <v>78202.147799999992</v>
      </c>
      <c r="DI269" s="39">
        <v>32</v>
      </c>
      <c r="DJ269" s="39">
        <f t="shared" si="2524"/>
        <v>606785.98847999994</v>
      </c>
      <c r="DK269" s="39">
        <v>10</v>
      </c>
      <c r="DL269" s="39">
        <f t="shared" si="2525"/>
        <v>259510.10356250004</v>
      </c>
      <c r="DM269" s="39">
        <v>37</v>
      </c>
      <c r="DN269" s="39">
        <f t="shared" si="2526"/>
        <v>1037869.4051279165</v>
      </c>
      <c r="DO269" s="39"/>
      <c r="DP269" s="39">
        <f t="shared" si="1815"/>
        <v>0</v>
      </c>
      <c r="DQ269" s="39">
        <f t="shared" si="2527"/>
        <v>1872</v>
      </c>
      <c r="DR269" s="39">
        <f t="shared" si="2528"/>
        <v>28944769.666980412</v>
      </c>
    </row>
    <row r="270" spans="1:122" ht="60" customHeight="1" x14ac:dyDescent="0.25">
      <c r="A270" s="46"/>
      <c r="B270" s="47">
        <v>229</v>
      </c>
      <c r="C270" s="33" t="s">
        <v>401</v>
      </c>
      <c r="D270" s="34">
        <f>D267</f>
        <v>19063</v>
      </c>
      <c r="E270" s="35">
        <v>18530</v>
      </c>
      <c r="F270" s="35">
        <v>18715</v>
      </c>
      <c r="G270" s="48">
        <v>0.64</v>
      </c>
      <c r="H270" s="37">
        <v>1</v>
      </c>
      <c r="I270" s="37">
        <v>1</v>
      </c>
      <c r="J270" s="38"/>
      <c r="K270" s="34">
        <v>1.4</v>
      </c>
      <c r="L270" s="34">
        <v>1.68</v>
      </c>
      <c r="M270" s="34">
        <v>2.23</v>
      </c>
      <c r="N270" s="34">
        <v>2.57</v>
      </c>
      <c r="O270" s="39">
        <v>3</v>
      </c>
      <c r="P270" s="39">
        <f t="shared" si="2475"/>
        <v>53661.361600000004</v>
      </c>
      <c r="Q270" s="39">
        <v>0</v>
      </c>
      <c r="R270" s="39">
        <f t="shared" si="2476"/>
        <v>0</v>
      </c>
      <c r="S270" s="39">
        <v>0</v>
      </c>
      <c r="T270" s="39">
        <f t="shared" si="2477"/>
        <v>0</v>
      </c>
      <c r="U270" s="39"/>
      <c r="V270" s="39">
        <f t="shared" si="2478"/>
        <v>0</v>
      </c>
      <c r="W270" s="39">
        <v>0</v>
      </c>
      <c r="X270" s="39">
        <f t="shared" si="2479"/>
        <v>0</v>
      </c>
      <c r="Y270" s="39">
        <v>0</v>
      </c>
      <c r="Z270" s="39">
        <f t="shared" si="2480"/>
        <v>0</v>
      </c>
      <c r="AA270" s="39">
        <v>0</v>
      </c>
      <c r="AB270" s="39">
        <f t="shared" si="2481"/>
        <v>0</v>
      </c>
      <c r="AC270" s="39">
        <v>0</v>
      </c>
      <c r="AD270" s="39">
        <f t="shared" si="2482"/>
        <v>0</v>
      </c>
      <c r="AE270" s="39">
        <v>0</v>
      </c>
      <c r="AF270" s="39">
        <f t="shared" si="2483"/>
        <v>0</v>
      </c>
      <c r="AG270" s="39">
        <v>2</v>
      </c>
      <c r="AH270" s="39">
        <f t="shared" si="2484"/>
        <v>35774.241066666662</v>
      </c>
      <c r="AI270" s="39"/>
      <c r="AJ270" s="39">
        <f t="shared" si="2485"/>
        <v>0</v>
      </c>
      <c r="AK270" s="39"/>
      <c r="AL270" s="39">
        <f t="shared" si="2486"/>
        <v>0</v>
      </c>
      <c r="AM270" s="42">
        <v>0</v>
      </c>
      <c r="AN270" s="39">
        <f t="shared" si="2487"/>
        <v>0</v>
      </c>
      <c r="AO270" s="43">
        <v>0</v>
      </c>
      <c r="AP270" s="39">
        <f t="shared" si="2488"/>
        <v>0</v>
      </c>
      <c r="AQ270" s="39">
        <v>0</v>
      </c>
      <c r="AR270" s="39">
        <f t="shared" si="2489"/>
        <v>0</v>
      </c>
      <c r="AS270" s="39">
        <v>0</v>
      </c>
      <c r="AT270" s="39">
        <f t="shared" si="2490"/>
        <v>0</v>
      </c>
      <c r="AU270" s="39">
        <v>0</v>
      </c>
      <c r="AV270" s="39">
        <f t="shared" si="2491"/>
        <v>0</v>
      </c>
      <c r="AW270" s="39"/>
      <c r="AX270" s="39">
        <f t="shared" si="2492"/>
        <v>0</v>
      </c>
      <c r="AY270" s="39"/>
      <c r="AZ270" s="39">
        <f t="shared" si="2493"/>
        <v>0</v>
      </c>
      <c r="BA270" s="39"/>
      <c r="BB270" s="39">
        <f t="shared" si="2494"/>
        <v>0</v>
      </c>
      <c r="BC270" s="39">
        <v>0</v>
      </c>
      <c r="BD270" s="39">
        <f t="shared" si="2495"/>
        <v>0</v>
      </c>
      <c r="BE270" s="39">
        <v>0</v>
      </c>
      <c r="BF270" s="39">
        <f t="shared" si="2496"/>
        <v>0</v>
      </c>
      <c r="BG270" s="39">
        <v>0</v>
      </c>
      <c r="BH270" s="39">
        <f t="shared" si="2497"/>
        <v>0</v>
      </c>
      <c r="BI270" s="39">
        <v>0</v>
      </c>
      <c r="BJ270" s="39">
        <f t="shared" si="2498"/>
        <v>0</v>
      </c>
      <c r="BK270" s="39">
        <v>2</v>
      </c>
      <c r="BL270" s="39">
        <f t="shared" si="2499"/>
        <v>36016.214079999998</v>
      </c>
      <c r="BM270" s="39"/>
      <c r="BN270" s="39">
        <f t="shared" si="2500"/>
        <v>0</v>
      </c>
      <c r="BO270" s="49">
        <v>0</v>
      </c>
      <c r="BP270" s="39">
        <f t="shared" si="2501"/>
        <v>0</v>
      </c>
      <c r="BQ270" s="39">
        <v>0</v>
      </c>
      <c r="BR270" s="39">
        <f t="shared" si="2502"/>
        <v>0</v>
      </c>
      <c r="BS270" s="39">
        <v>0</v>
      </c>
      <c r="BT270" s="39">
        <f t="shared" si="2503"/>
        <v>0</v>
      </c>
      <c r="BU270" s="39"/>
      <c r="BV270" s="39">
        <f t="shared" si="2504"/>
        <v>0</v>
      </c>
      <c r="BW270" s="39">
        <v>0</v>
      </c>
      <c r="BX270" s="39">
        <f t="shared" si="2505"/>
        <v>0</v>
      </c>
      <c r="BY270" s="39"/>
      <c r="BZ270" s="39">
        <f t="shared" si="2506"/>
        <v>0</v>
      </c>
      <c r="CA270" s="39">
        <v>0</v>
      </c>
      <c r="CB270" s="39">
        <f t="shared" si="2507"/>
        <v>0</v>
      </c>
      <c r="CC270" s="39"/>
      <c r="CD270" s="39">
        <f t="shared" si="2508"/>
        <v>0</v>
      </c>
      <c r="CE270" s="39"/>
      <c r="CF270" s="39">
        <f t="shared" si="2509"/>
        <v>0</v>
      </c>
      <c r="CG270" s="39"/>
      <c r="CH270" s="39">
        <f t="shared" si="2510"/>
        <v>0</v>
      </c>
      <c r="CI270" s="39"/>
      <c r="CJ270" s="39">
        <f t="shared" si="2511"/>
        <v>0</v>
      </c>
      <c r="CK270" s="39"/>
      <c r="CL270" s="39">
        <f t="shared" si="2512"/>
        <v>0</v>
      </c>
      <c r="CM270" s="39"/>
      <c r="CN270" s="39">
        <f t="shared" si="2513"/>
        <v>0</v>
      </c>
      <c r="CO270" s="39">
        <v>3</v>
      </c>
      <c r="CP270" s="39">
        <f t="shared" si="2514"/>
        <v>70687.810368000006</v>
      </c>
      <c r="CQ270" s="61"/>
      <c r="CR270" s="39">
        <f t="shared" si="2515"/>
        <v>0</v>
      </c>
      <c r="CS270" s="39"/>
      <c r="CT270" s="39">
        <f t="shared" si="2516"/>
        <v>0</v>
      </c>
      <c r="CU270" s="39"/>
      <c r="CV270" s="39">
        <f t="shared" si="2517"/>
        <v>0</v>
      </c>
      <c r="CW270" s="39"/>
      <c r="CX270" s="39">
        <f t="shared" si="2518"/>
        <v>0</v>
      </c>
      <c r="CY270" s="39">
        <v>1</v>
      </c>
      <c r="CZ270" s="39">
        <f t="shared" si="2519"/>
        <v>23029.689087999996</v>
      </c>
      <c r="DA270" s="39"/>
      <c r="DB270" s="39">
        <f t="shared" si="2520"/>
        <v>0</v>
      </c>
      <c r="DC270" s="39"/>
      <c r="DD270" s="39">
        <f t="shared" si="2521"/>
        <v>0</v>
      </c>
      <c r="DE270" s="39"/>
      <c r="DF270" s="39">
        <f t="shared" si="2522"/>
        <v>0</v>
      </c>
      <c r="DG270" s="39"/>
      <c r="DH270" s="39">
        <f t="shared" si="2523"/>
        <v>0</v>
      </c>
      <c r="DI270" s="39"/>
      <c r="DJ270" s="39">
        <f t="shared" si="2524"/>
        <v>0</v>
      </c>
      <c r="DK270" s="39"/>
      <c r="DL270" s="39">
        <f t="shared" si="2525"/>
        <v>0</v>
      </c>
      <c r="DM270" s="39"/>
      <c r="DN270" s="39">
        <f t="shared" si="2526"/>
        <v>0</v>
      </c>
      <c r="DO270" s="39"/>
      <c r="DP270" s="39">
        <f t="shared" ref="DP270:DP333" si="2529">(DO270*$D270*$G270*$H270*$L270*DP$9)</f>
        <v>0</v>
      </c>
      <c r="DQ270" s="39">
        <f t="shared" si="2527"/>
        <v>11</v>
      </c>
      <c r="DR270" s="39">
        <f t="shared" si="2528"/>
        <v>219169.31620266667</v>
      </c>
    </row>
    <row r="271" spans="1:122" ht="15.75" customHeight="1" x14ac:dyDescent="0.25">
      <c r="A271" s="46"/>
      <c r="B271" s="47">
        <v>230</v>
      </c>
      <c r="C271" s="33" t="s">
        <v>402</v>
      </c>
      <c r="D271" s="34">
        <f t="shared" si="1818"/>
        <v>19063</v>
      </c>
      <c r="E271" s="35">
        <v>18530</v>
      </c>
      <c r="F271" s="35">
        <v>18715</v>
      </c>
      <c r="G271" s="48">
        <v>0.73</v>
      </c>
      <c r="H271" s="37">
        <v>1</v>
      </c>
      <c r="I271" s="37">
        <v>1</v>
      </c>
      <c r="J271" s="38"/>
      <c r="K271" s="34">
        <v>1.4</v>
      </c>
      <c r="L271" s="34">
        <v>1.68</v>
      </c>
      <c r="M271" s="34">
        <v>2.23</v>
      </c>
      <c r="N271" s="34">
        <v>2.57</v>
      </c>
      <c r="O271" s="39">
        <v>76</v>
      </c>
      <c r="P271" s="39">
        <f t="shared" ref="P271" si="2530">(O271/12*5*$D271*$G271*$H271*$K271)+(O271/12*4*$E271*$G271*$I271*$K271)+(O271/12*3*$F271*$G271*$I271*$K271)</f>
        <v>1460104.1466666663</v>
      </c>
      <c r="Q271" s="39">
        <v>0</v>
      </c>
      <c r="R271" s="39">
        <f>(Q271/12*5*$D271*$G271*$H271*$K271)+(Q271/12*4*$E271*$G271*$I271*$K271)+(Q271/12*3*$F271*$G271*$I271*$K271)</f>
        <v>0</v>
      </c>
      <c r="S271" s="39">
        <v>0</v>
      </c>
      <c r="T271" s="39">
        <f>(S271/12*5*$D271*$G271*$H271*$K271)+(S271/12*4*$E271*$G271*$I271*$K271)+(S271/12*3*$F271*$G271*$I271*$K271)</f>
        <v>0</v>
      </c>
      <c r="U271" s="39"/>
      <c r="V271" s="39">
        <f>(U271/12*5*$D271*$G271*$H271*$K271)+(U271/12*4*$E271*$G271*$I271*$K271)+(U271/12*3*$F271*$G271*$I271*$K271)</f>
        <v>0</v>
      </c>
      <c r="W271" s="39">
        <v>0</v>
      </c>
      <c r="X271" s="39">
        <f>(W271/12*5*$D271*$G271*$H271*$K271)+(W271/12*4*$E271*$G271*$I271*$K271)+(W271/12*3*$F271*$G271*$I271*$K271)</f>
        <v>0</v>
      </c>
      <c r="Y271" s="39">
        <v>4</v>
      </c>
      <c r="Z271" s="39">
        <f>(Y271/12*5*$D271*$G271*$H271*$K271)+(Y271/12*4*$E271*$G271*$I271*$K271)+(Y271/12*3*$F271*$G271*$I271*$K271)</f>
        <v>76847.586666666655</v>
      </c>
      <c r="AA271" s="39">
        <v>0</v>
      </c>
      <c r="AB271" s="39">
        <f>(AA271/12*5*$D271*$G271*$H271*$K271)+(AA271/12*4*$E271*$G271*$I271*$K271)+(AA271/12*3*$F271*$G271*$I271*$K271)</f>
        <v>0</v>
      </c>
      <c r="AC271" s="39">
        <v>0</v>
      </c>
      <c r="AD271" s="39">
        <f>(AC271/12*5*$D271*$G271*$H271*$K271)+(AC271/12*4*$E271*$G271*$I271*$K271)+(AC271/12*3*$F271*$G271*$I271*$K271)</f>
        <v>0</v>
      </c>
      <c r="AE271" s="39">
        <v>0</v>
      </c>
      <c r="AF271" s="39">
        <f>(AE271/12*5*$D271*$G271*$H271*$K271)+(AE271/12*4*$E271*$G271*$I271*$K271)+(AE271/12*3*$F271*$G271*$I271*$K271)</f>
        <v>0</v>
      </c>
      <c r="AG271" s="39">
        <v>0</v>
      </c>
      <c r="AH271" s="39">
        <f>(AG271/12*5*$D271*$G271*$H271*$K271)+(AG271/12*4*$E271*$G271*$I271*$K271)+(AG271/12*3*$F271*$G271*$I271*$K271)</f>
        <v>0</v>
      </c>
      <c r="AI271" s="39">
        <v>14</v>
      </c>
      <c r="AJ271" s="39">
        <f>(AI271/12*5*$D271*$G271*$H271*$K271)+(AI271/12*4*$E271*$G271*$I271*$K271)+(AI271/12*3*$F271*$G271*$I271*$K271)</f>
        <v>268966.55333333334</v>
      </c>
      <c r="AK271" s="39"/>
      <c r="AL271" s="39">
        <f>(AK271/12*5*$D271*$G271*$H271*$K271)+(AK271/12*4*$E271*$G271*$I271*$K271)+(AK271/12*3*$F271*$G271*$I271*$K271)</f>
        <v>0</v>
      </c>
      <c r="AM271" s="42">
        <v>0</v>
      </c>
      <c r="AN271" s="39">
        <f>(AM271/12*5*$D271*$G271*$H271*$K271)+(AM271/12*4*$E271*$G271*$I271*$K271)+(AM271/12*3*$F271*$G271*$I271*$K271)</f>
        <v>0</v>
      </c>
      <c r="AO271" s="69">
        <v>8</v>
      </c>
      <c r="AP271" s="39">
        <f>(AO271/12*5*$D271*$G271*$H271*$L271)+(AO271/12*4*$E271*$G271*$I271*$L271)+(AO271/12*3*$F271*$G271*$I271*$L271)</f>
        <v>184434.20799999998</v>
      </c>
      <c r="AQ271" s="39"/>
      <c r="AR271" s="39">
        <f>(AQ271/12*5*$D271*$G271*$H271*$L271)+(AQ271/12*4*$E271*$G271*$I271*$L271)+(AQ271/12*3*$F271*$G271*$I271*$L271)</f>
        <v>0</v>
      </c>
      <c r="AS271" s="39"/>
      <c r="AT271" s="39">
        <f>(AS271/12*5*$D271*$G271*$H271*$L271)+(AS271/12*4*$E271*$G271*$I271*$L271)+(AS271/12*3*$F271*$G271*$I271*$L271)</f>
        <v>0</v>
      </c>
      <c r="AU271" s="39">
        <v>0</v>
      </c>
      <c r="AV271" s="39">
        <f>(AU271/12*5*$D271*$G271*$H271*$L271)+(AU271/12*4*$E271*$G271*$I271*$L271)+(AU271/12*3*$F271*$G271*$I271*$L271)</f>
        <v>0</v>
      </c>
      <c r="AW271" s="39"/>
      <c r="AX271" s="39">
        <f>(AW271/12*5*$D271*$G271*$H271*$K271)+(AW271/12*4*$E271*$G271*$I271*$K271)+(AW271/12*3*$F271*$G271*$I271*$K271)</f>
        <v>0</v>
      </c>
      <c r="AY271" s="39"/>
      <c r="AZ271" s="39">
        <f>(AY271/12*5*$D271*$G271*$H271*$K271)+(AY271/12*4*$E271*$G271*$I271*$K271)+(AY271/12*3*$F271*$G271*$I271*$K271)</f>
        <v>0</v>
      </c>
      <c r="BA271" s="39">
        <v>5</v>
      </c>
      <c r="BB271" s="39">
        <f>(BA271/12*5*$D271*$G271*$H271*$L271)+(BA271/12*4*$E271*$G271*$I271*$L271)+(BA271/12*3*$F271*$G271*$I271*$L271)</f>
        <v>115271.38</v>
      </c>
      <c r="BC271" s="39">
        <v>0</v>
      </c>
      <c r="BD271" s="39">
        <f>(BC271/12*5*$D271*$G271*$H271*$K271)+(BC271/12*4*$E271*$G271*$I271*$K271)+(BC271/12*3*$F271*$G271*$I271*$K271)</f>
        <v>0</v>
      </c>
      <c r="BE271" s="39">
        <v>0</v>
      </c>
      <c r="BF271" s="39">
        <f>(BE271/12*5*$D271*$G271*$H271*$K271)+(BE271/12*4*$E271*$G271*$I271*$K271)+(BE271/12*3*$F271*$G271*$I271*$K271)</f>
        <v>0</v>
      </c>
      <c r="BG271" s="39">
        <v>0</v>
      </c>
      <c r="BH271" s="39">
        <f>(BG271/12*5*$D271*$G271*$H271*$K271)+(BG271/12*4*$E271*$G271*$I271*$K271)+(BG271/12*3*$F271*$G271*$I271*$K271)</f>
        <v>0</v>
      </c>
      <c r="BI271" s="39">
        <v>0</v>
      </c>
      <c r="BJ271" s="39">
        <f>(BI271/12*5*$D271*$G271*$H271*$L271)+(BI271/12*4*$E271*$G271*$I271*$L271)+(BI271/12*3*$F271*$G271*$I271*$L271)</f>
        <v>0</v>
      </c>
      <c r="BK271" s="39">
        <v>78</v>
      </c>
      <c r="BL271" s="39">
        <f>(BK271/12*5*$D271*$G271*$H271*$K271)+(BK271/12*4*$E271*$G271*$I271*$K271)+(BK271/12*3*$F271*$G271*$I271*$K271)</f>
        <v>1498527.9399999997</v>
      </c>
      <c r="BM271" s="39"/>
      <c r="BN271" s="39">
        <f>(BM271/12*5*$D271*$G271*$H271*$K271)+(BM271/12*4*$E271*$G271*$I271*$K271)+(BM271/12*3*$F271*$G271*$I271*$K271)</f>
        <v>0</v>
      </c>
      <c r="BO271" s="49">
        <v>0</v>
      </c>
      <c r="BP271" s="39">
        <f>(BO271/12*5*$D271*$G271*$H271*$L271)+(BO271/12*4*$E271*$G271*$I271*$L271)+(BO271/12*3*$F271*$G271*$I271*$L271)</f>
        <v>0</v>
      </c>
      <c r="BQ271" s="39">
        <v>0</v>
      </c>
      <c r="BR271" s="39">
        <f>(BQ271/12*5*$D271*$G271*$H271*$L271)+(BQ271/12*4*$E271*$G271*$I271*$L271)+(BQ271/12*3*$F271*$G271*$I271*$L271)</f>
        <v>0</v>
      </c>
      <c r="BS271" s="39">
        <v>0</v>
      </c>
      <c r="BT271" s="39">
        <f>(BS271/12*5*$D271*$G271*$H271*$K271)+(BS271/12*4*$E271*$G271*$I271*$K271)+(BS271/12*3*$F271*$G271*$I271*$K271)</f>
        <v>0</v>
      </c>
      <c r="BU271" s="39">
        <v>20</v>
      </c>
      <c r="BV271" s="39">
        <f>(BU271/12*5*$D271*$G271*$H271*$K271)+(BU271/12*4*$E271*$G271*$I271*$K271)+(BU271/12*3*$F271*$G271*$I271*$K271)</f>
        <v>384237.93333333335</v>
      </c>
      <c r="BW271" s="39">
        <v>0</v>
      </c>
      <c r="BX271" s="39">
        <f>(BW271/12*5*$D271*$G271*$H271*$L271)+(BW271/12*4*$E271*$G271*$I271*$L271)+(BW271/12*3*$F271*$G271*$I271*$L271)</f>
        <v>0</v>
      </c>
      <c r="BY271" s="39"/>
      <c r="BZ271" s="39">
        <f>(BY271/12*5*$D271*$G271*$H271*$L271)+(BY271/12*4*$E271*$G271*$I271*$L271)+(BY271/12*3*$F271*$G271*$I271*$L271)</f>
        <v>0</v>
      </c>
      <c r="CA271" s="39">
        <v>0</v>
      </c>
      <c r="CB271" s="39">
        <f>(CA271/12*5*$D271*$G271*$H271*$K271)+(CA271/12*4*$E271*$G271*$I271*$K271)+(CA271/12*3*$F271*$G271*$I271*$K271)</f>
        <v>0</v>
      </c>
      <c r="CC271" s="39"/>
      <c r="CD271" s="39">
        <f>(CC271/12*5*$D271*$G271*$H271*$L271)+(CC271/12*4*$E271*$G271*$I271*$L271)+(CC271/12*3*$F271*$G271*$I271*$L271)</f>
        <v>0</v>
      </c>
      <c r="CE271" s="39">
        <v>0</v>
      </c>
      <c r="CF271" s="39">
        <f>(CE271/12*5*$D271*$G271*$H271*$K271)+(CE271/12*4*$E271*$G271*$I271*$K271)+(CE271/12*3*$F271*$G271*$I271*$K271)</f>
        <v>0</v>
      </c>
      <c r="CG271" s="39"/>
      <c r="CH271" s="39">
        <f>(CG271/12*5*$D271*$G271*$H271*$K271)+(CG271/12*4*$E271*$G271*$I271*$K271)+(CG271/12*3*$F271*$G271*$I271*$K271)</f>
        <v>0</v>
      </c>
      <c r="CI271" s="39">
        <v>3</v>
      </c>
      <c r="CJ271" s="39">
        <f>(CI271/12*5*$D271*$G271*$H271*$K271)+(CI271/12*4*$E271*$G271*$I271*$K271)+(CI271/12*3*$F271*$G271*$I271*$K271)</f>
        <v>57635.69</v>
      </c>
      <c r="CK271" s="39">
        <v>11</v>
      </c>
      <c r="CL271" s="39">
        <f>(CK271/12*5*$D271*$G271*$H271*$K271)+(CK271/12*4*$E271*$G271*$I271*$K271)+(CK271/12*3*$F271*$G271*$I271*$K271)</f>
        <v>211330.86333333328</v>
      </c>
      <c r="CM271" s="39">
        <v>44</v>
      </c>
      <c r="CN271" s="39">
        <f>(CM271/12*5*$D271*$G271*$H271*$L271)+(CM271/12*4*$E271*$G271*$I271*$L271)+(CM271/12*3*$F271*$G271*$I271*$L271)</f>
        <v>1014388.1439999999</v>
      </c>
      <c r="CO271" s="39">
        <v>16</v>
      </c>
      <c r="CP271" s="39">
        <f>(CO271/12*5*$D271*$G271*$H271*$L271)+(CO271/12*4*$E271*$G271*$I271*$L271)+(CO271/12*3*$F271*$G271*$I271*$L271)</f>
        <v>368868.41599999997</v>
      </c>
      <c r="CQ271" s="44">
        <v>6</v>
      </c>
      <c r="CR271" s="39">
        <f>(CQ271/12*5*$D271*$G271*$H271*$K271)+(CQ271/12*4*$E271*$G271*$I271*$K271)+(CQ271/12*3*$F271*$G271*$I271*$K271)</f>
        <v>115271.38</v>
      </c>
      <c r="CS271" s="39">
        <v>10</v>
      </c>
      <c r="CT271" s="39">
        <f>(CS271/12*5*$D271*$G271*$H271*$L271)+(CS271/12*4*$E271*$G271*$I271*$L271)+(CS271/12*3*$F271*$G271*$I271*$L271)</f>
        <v>230542.76</v>
      </c>
      <c r="CU271" s="39">
        <v>8</v>
      </c>
      <c r="CV271" s="39">
        <f>(CU271/12*5*$D271*$G271*$H271*$L271)+(CU271/12*4*$E271*$G271*$I271*$L271)+(CU271/12*3*$F271*$G271*$I271*$L271)</f>
        <v>184434.20799999998</v>
      </c>
      <c r="CW271" s="39">
        <v>8</v>
      </c>
      <c r="CX271" s="39">
        <f>(CW271/12*5*$D271*$G271*$H271*$L271)+(CW271/12*4*$E271*$G271*$I271*$L271)+(CW271/12*3*$F271*$G271*$I271*$L271)</f>
        <v>184434.20799999998</v>
      </c>
      <c r="CY271" s="39">
        <v>14</v>
      </c>
      <c r="CZ271" s="39">
        <f>(CY271/12*5*$D271*$G271*$H271*$L271)+(CY271/12*4*$E271*$G271*$I271*$L271)+(CY271/12*3*$F271*$G271*$I271*$L271)</f>
        <v>322759.864</v>
      </c>
      <c r="DA271" s="39">
        <v>5</v>
      </c>
      <c r="DB271" s="39">
        <f>(DA271/12*5*$D271*$G271*$H271*$L271)+(DA271/12*4*$E271*$G271*$I271*$L271)+(DA271/12*3*$F271*$G271*$I271*$L271)</f>
        <v>115271.38</v>
      </c>
      <c r="DC271" s="39">
        <v>7</v>
      </c>
      <c r="DD271" s="39">
        <f>(DC271/12*5*$D271*$G271*$H271*$K271)+(DC271/12*4*$E271*$G271*$I271*$K271)+(DC271/12*3*$F271*$G271*$I271*$K271)</f>
        <v>134483.27666666667</v>
      </c>
      <c r="DE271" s="39">
        <v>8</v>
      </c>
      <c r="DF271" s="39">
        <f>(DE271/12*5*$D271*$G271*$H271*$K271)+(DE271/12*4*$E271*$G271*$I271*$K271)+(DE271/12*3*$F271*$G271*$I271*$K271)</f>
        <v>153695.17333333331</v>
      </c>
      <c r="DG271" s="39"/>
      <c r="DH271" s="39">
        <f>(DG271/12*5*$D271*$G271*$H271*$L271)+(DG271/12*4*$E271*$G271*$I271*$L271)+(DG271/12*3*$F271*$G271*$I271*$L271)</f>
        <v>0</v>
      </c>
      <c r="DI271" s="39">
        <v>4</v>
      </c>
      <c r="DJ271" s="39">
        <f>(DI271/12*5*$D271*$G271*$H271*$L271)+(DI271/12*4*$E271*$G271*$I271*$L271)+(DI271/12*3*$F271*$G271*$I271*$L271)</f>
        <v>92217.103999999992</v>
      </c>
      <c r="DK271" s="39"/>
      <c r="DL271" s="39">
        <f>(DK271/12*5*$D271*$G271*$H271*$M271)+(DK271/12*4*$E271*$G271*$I271*$M271)+(DK271/12*3*$F271*$G271*$I271*$M271)</f>
        <v>0</v>
      </c>
      <c r="DM271" s="39">
        <v>9</v>
      </c>
      <c r="DN271" s="39">
        <f>(DM271/12*5*$D271*$G271*$H271*$N271)+(DM271/12*4*$E271*$G271*$I271*$N271)+(DM271/12*3*$F271*$G271*$I271*$N271)</f>
        <v>317407.97849999997</v>
      </c>
      <c r="DO271" s="39"/>
      <c r="DP271" s="39">
        <f>(DO271*$D271*$G271*$H271*$L271)</f>
        <v>0</v>
      </c>
      <c r="DQ271" s="39">
        <f t="shared" si="2527"/>
        <v>358</v>
      </c>
      <c r="DR271" s="39">
        <f t="shared" si="2528"/>
        <v>7491130.1938333306</v>
      </c>
    </row>
    <row r="272" spans="1:122" ht="45" customHeight="1" x14ac:dyDescent="0.25">
      <c r="A272" s="46"/>
      <c r="B272" s="47">
        <v>231</v>
      </c>
      <c r="C272" s="33" t="s">
        <v>403</v>
      </c>
      <c r="D272" s="34">
        <f t="shared" ref="D272:D335" si="2531">D271</f>
        <v>19063</v>
      </c>
      <c r="E272" s="35">
        <v>18530</v>
      </c>
      <c r="F272" s="35">
        <v>18715</v>
      </c>
      <c r="G272" s="48">
        <v>0.67</v>
      </c>
      <c r="H272" s="37">
        <v>1</v>
      </c>
      <c r="I272" s="37">
        <v>1</v>
      </c>
      <c r="J272" s="38"/>
      <c r="K272" s="34">
        <v>1.4</v>
      </c>
      <c r="L272" s="34">
        <v>1.68</v>
      </c>
      <c r="M272" s="34">
        <v>2.23</v>
      </c>
      <c r="N272" s="34">
        <v>2.57</v>
      </c>
      <c r="O272" s="39">
        <v>43</v>
      </c>
      <c r="P272" s="39">
        <f t="shared" ref="P272:P280" si="2532">(O272/12*5*$D272*$G272*$H272*$K272*P$9)+(O272/12*4*$E272*$G272*$I272*$K272*P$10)+(O272/12*3*$F272*$G272*$I272*$K272*P$10)</f>
        <v>805199.91025833332</v>
      </c>
      <c r="Q272" s="39">
        <v>0</v>
      </c>
      <c r="R272" s="39">
        <f t="shared" ref="R272:R280" si="2533">(Q272/12*5*$D272*$G272*$H272*$K272*R$9)+(Q272/12*4*$E272*$G272*$I272*$K272*R$10)+(Q272/12*3*$F272*$G272*$I272*$K272*R$10)</f>
        <v>0</v>
      </c>
      <c r="S272" s="39">
        <v>0</v>
      </c>
      <c r="T272" s="39">
        <f t="shared" ref="T272:T280" si="2534">(S272/12*5*$D272*$G272*$H272*$K272*T$9)+(S272/12*4*$E272*$G272*$I272*$K272*T$10)+(S272/12*3*$F272*$G272*$I272*$K272*T$10)</f>
        <v>0</v>
      </c>
      <c r="U272" s="39"/>
      <c r="V272" s="39">
        <f t="shared" ref="V272:V280" si="2535">(U272/12*5*$D272*$G272*$H272*$K272*V$9)+(U272/12*4*$E272*$G272*$I272*$K272*V$10)+(U272/12*3*$F272*$G272*$I272*$K272*V$10)</f>
        <v>0</v>
      </c>
      <c r="W272" s="39">
        <v>0</v>
      </c>
      <c r="X272" s="39">
        <f t="shared" ref="X272:X280" si="2536">(W272/12*5*$D272*$G272*$H272*$K272*X$9)+(W272/12*4*$E272*$G272*$I272*$K272*X$10)+(W272/12*3*$F272*$G272*$I272*$K272*X$10)</f>
        <v>0</v>
      </c>
      <c r="Y272" s="39">
        <v>3</v>
      </c>
      <c r="Z272" s="39">
        <f t="shared" ref="Z272:Z280" si="2537">(Y272/12*5*$D272*$G272*$H272*$K272*Z$9)+(Y272/12*4*$E272*$G272*$I272*$K272*Z$10)+(Y272/12*3*$F272*$G272*$I272*$K272*Z$10)</f>
        <v>56176.737925000009</v>
      </c>
      <c r="AA272" s="39">
        <v>0</v>
      </c>
      <c r="AB272" s="39">
        <f t="shared" ref="AB272:AB280" si="2538">(AA272/12*5*$D272*$G272*$H272*$K272*AB$9)+(AA272/12*4*$E272*$G272*$I272*$K272*AB$10)+(AA272/12*3*$F272*$G272*$I272*$K272*AB$10)</f>
        <v>0</v>
      </c>
      <c r="AC272" s="39">
        <v>0</v>
      </c>
      <c r="AD272" s="39">
        <f t="shared" ref="AD272:AD280" si="2539">(AC272/12*5*$D272*$G272*$H272*$K272*AD$9)+(AC272/12*4*$E272*$G272*$I272*$K272*AD$10)+(AC272/12*3*$F272*$G272*$I272*$K272*AD$10)</f>
        <v>0</v>
      </c>
      <c r="AE272" s="39">
        <v>18</v>
      </c>
      <c r="AF272" s="39">
        <f t="shared" ref="AF272:AF280" si="2540">(AE272/12*5*$D272*$G272*$H272*$K272*AF$9)+(AE272/12*4*$E272*$G272*$I272*$K272*AF$10)+(AE272/12*3*$F272*$G272*$I272*$K272*AF$10)</f>
        <v>396738.82500000001</v>
      </c>
      <c r="AG272" s="39">
        <v>179</v>
      </c>
      <c r="AH272" s="39">
        <f t="shared" ref="AH272:AH280" si="2541">(AG272/12*5*$D272*$G272*$H272*$K272*AH$9)+(AG272/12*4*$E272*$G272*$I272*$K272*AH$10)+(AG272/12*3*$F272*$G272*$I272*$K272*AH$10)</f>
        <v>3351878.6961916662</v>
      </c>
      <c r="AI272" s="39">
        <v>2</v>
      </c>
      <c r="AJ272" s="39">
        <f t="shared" ref="AJ272:AJ280" si="2542">(AI272/12*5*$D272*$G272*$H272*$K272*AJ$9)+(AI272/12*4*$E272*$G272*$I272*$K272*AJ$10)+(AI272/12*3*$F272*$G272*$I272*$K272*AJ$10)</f>
        <v>31888.115116666664</v>
      </c>
      <c r="AK272" s="39"/>
      <c r="AL272" s="39">
        <f t="shared" ref="AL272:AL280" si="2543">(AK272/12*5*$D272*$G272*$H272*$K272*AL$9)+(AK272/12*4*$E272*$G272*$I272*$K272*AL$10)+(AK272/12*3*$F272*$G272*$I272*$K272*AL$10)</f>
        <v>0</v>
      </c>
      <c r="AM272" s="42">
        <v>0</v>
      </c>
      <c r="AN272" s="39">
        <f t="shared" ref="AN272:AN280" si="2544">(AM272/12*5*$D272*$G272*$H272*$K272*AN$9)+(AM272/12*4*$E272*$G272*$I272*$K272*AN$10)+(AM272/12*3*$F272*$G272*$I272*$K272*AN$10)</f>
        <v>0</v>
      </c>
      <c r="AO272" s="43">
        <v>44</v>
      </c>
      <c r="AP272" s="39">
        <f t="shared" ref="AP272:AP280" si="2545">(AO272/12*5*$D272*$G272*$H272*$L272*AP$9)+(AO272/12*4*$E272*$G272*$I272*$L272*AP$10)+(AO272/12*3*$F272*$G272*$I272*$L272*AP$10)</f>
        <v>952361.5529120001</v>
      </c>
      <c r="AQ272" s="39">
        <v>4</v>
      </c>
      <c r="AR272" s="39">
        <f t="shared" ref="AR272:AR280" si="2546">(AQ272/12*5*$D272*$G272*$H272*$L272*AR$9)+(AQ272/12*4*$E272*$G272*$I272*$L272*AR$10)+(AQ272/12*3*$F272*$G272*$I272*$L272*AR$10)</f>
        <v>76531.476280000003</v>
      </c>
      <c r="AS272" s="39">
        <v>5</v>
      </c>
      <c r="AT272" s="39">
        <f t="shared" ref="AT272:AT280" si="2547">(AS272/12*5*$D272*$G272*$H272*$L272*AT$9)+(AS272/12*4*$E272*$G272*$I272*$L272*AT$10)+(AS272/12*3*$F272*$G272*$I272*$L272*AT$11)</f>
        <v>108222.90374000001</v>
      </c>
      <c r="AU272" s="39">
        <v>0</v>
      </c>
      <c r="AV272" s="39">
        <f t="shared" ref="AV272:AV280" si="2548">(AU272/12*5*$D272*$G272*$H272*$L272*AV$9)+(AU272/12*4*$E272*$G272*$I272*$L272*AV$10)+(AU272/12*3*$F272*$G272*$I272*$L272*AV$10)</f>
        <v>0</v>
      </c>
      <c r="AW272" s="39"/>
      <c r="AX272" s="39">
        <f t="shared" ref="AX272:AX280" si="2549">(AW272/12*5*$D272*$G272*$H272*$K272*AX$9)+(AW272/12*4*$E272*$G272*$I272*$K272*AX$10)+(AW272/12*3*$F272*$G272*$I272*$K272*AX$10)</f>
        <v>0</v>
      </c>
      <c r="AY272" s="39"/>
      <c r="AZ272" s="39">
        <f t="shared" ref="AZ272:AZ280" si="2550">(AY272/12*5*$D272*$G272*$H272*$K272*AZ$9)+(AY272/12*4*$E272*$G272*$I272*$K272*AZ$10)+(AY272/12*3*$F272*$G272*$I272*$K272*AZ$10)</f>
        <v>0</v>
      </c>
      <c r="BA272" s="39">
        <v>5</v>
      </c>
      <c r="BB272" s="39">
        <f t="shared" ref="BB272:BB280" si="2551">(BA272/12*5*$D272*$G272*$H272*$L272*BB$9)+(BA272/12*4*$E272*$G272*$I272*$L272*BB$10)+(BA272/12*3*$F272*$G272*$I272*$L272*BB$10)</f>
        <v>105268.03490000001</v>
      </c>
      <c r="BC272" s="39">
        <v>0</v>
      </c>
      <c r="BD272" s="39">
        <f t="shared" ref="BD272:BD280" si="2552">(BC272/12*5*$D272*$G272*$H272*$K272*BD$9)+(BC272/12*4*$E272*$G272*$I272*$K272*BD$10)+(BC272/12*3*$F272*$G272*$I272*$K272*BD$10)</f>
        <v>0</v>
      </c>
      <c r="BE272" s="39">
        <v>0</v>
      </c>
      <c r="BF272" s="39">
        <f t="shared" ref="BF272:BF280" si="2553">(BE272/12*5*$D272*$G272*$H272*$K272*BF$9)+(BE272/12*4*$E272*$G272*$I272*$K272*BF$10)+(BE272/12*3*$F272*$G272*$I272*$K272*BF$10)</f>
        <v>0</v>
      </c>
      <c r="BG272" s="39">
        <v>0</v>
      </c>
      <c r="BH272" s="39">
        <f t="shared" ref="BH272:BH280" si="2554">(BG272/12*5*$D272*$G272*$H272*$K272*BH$9)+(BG272/12*4*$E272*$G272*$I272*$K272*BH$10)+(BG272/12*3*$F272*$G272*$I272*$K272*BH$10)</f>
        <v>0</v>
      </c>
      <c r="BI272" s="39">
        <v>0</v>
      </c>
      <c r="BJ272" s="39">
        <f t="shared" ref="BJ272:BJ280" si="2555">(BI272/12*5*$D272*$G272*$H272*$L272*BJ$9)+(BI272/12*4*$E272*$G272*$I272*$L272*BJ$10)+(BI272/12*3*$F272*$G272*$I272*$L272*BJ$10)</f>
        <v>0</v>
      </c>
      <c r="BK272" s="39">
        <v>60</v>
      </c>
      <c r="BL272" s="39">
        <f t="shared" ref="BL272:BL280" si="2556">(BK272/12*5*$D272*$G272*$H272*$K272*BL$9)+(BK272/12*4*$E272*$G272*$I272*$K272*BL$10)+(BK272/12*3*$F272*$G272*$I272*$K272*BL$10)</f>
        <v>1131134.2234499999</v>
      </c>
      <c r="BM272" s="39">
        <v>3</v>
      </c>
      <c r="BN272" s="39">
        <f t="shared" ref="BN272:BN280" si="2557">(BM272/12*5*$D272*$G272*$H272*$K272*BN$9)+(BM272/12*4*$E272*$G272*$I272*$K272*BN$10)+(BM272/12*3*$F272*$G272*$I272*$K272*BN$10)</f>
        <v>54111.451870000004</v>
      </c>
      <c r="BO272" s="49">
        <v>0</v>
      </c>
      <c r="BP272" s="39">
        <f t="shared" ref="BP272:BP280" si="2558">(BO272/12*5*$D272*$G272*$H272*$L272*BP$9)+(BO272/12*4*$E272*$G272*$I272*$L272*BP$10)+(BO272/12*3*$F272*$G272*$I272*$L272*BP$10)</f>
        <v>0</v>
      </c>
      <c r="BQ272" s="39">
        <v>52</v>
      </c>
      <c r="BR272" s="39">
        <f t="shared" ref="BR272:BR280" si="2559">(BQ272/12*5*$D272*$G272*$H272*$L272*BR$9)+(BQ272/12*4*$E272*$G272*$I272*$L272*BR$10)+(BQ272/12*3*$F272*$G272*$I272*$L272*BR$10)</f>
        <v>1243326.57904</v>
      </c>
      <c r="BS272" s="39">
        <v>5</v>
      </c>
      <c r="BT272" s="39">
        <f t="shared" ref="BT272:BT280" si="2560">(BS272/12*5*$D272*$G272*$H272*$K272*BT$9)+(BS272/12*4*$E272*$G272*$I272*$K272*BT$10)+(BS272/12*3*$F272*$G272*$I272*$K272*BT$10)</f>
        <v>80229.406833333342</v>
      </c>
      <c r="BU272" s="39">
        <v>6</v>
      </c>
      <c r="BV272" s="39">
        <f t="shared" ref="BV272:BV280" si="2561">(BU272/12*5*$D272*$G272*$H272*$K272*BV$9)+(BU272/12*4*$E272*$G272*$I272*$K272*BV$10)+(BU272/12*3*$F272*$G272*$I272*$K272*BV$10)</f>
        <v>79770.953080000007</v>
      </c>
      <c r="BW272" s="39">
        <v>0</v>
      </c>
      <c r="BX272" s="39">
        <f t="shared" ref="BX272:BX280" si="2562">(BW272/12*5*$D272*$G272*$H272*$L272*BX$9)+(BW272/12*4*$E272*$G272*$I272*$L272*BX$10)+(BW272/12*3*$F272*$G272*$I272*$L272*BX$10)</f>
        <v>0</v>
      </c>
      <c r="BY272" s="39"/>
      <c r="BZ272" s="39">
        <f t="shared" ref="BZ272:BZ280" si="2563">(BY272/12*5*$D272*$G272*$H272*$L272*BZ$9)+(BY272/12*4*$E272*$G272*$I272*$L272*BZ$10)+(BY272/12*3*$F272*$G272*$I272*$L272*BZ$10)</f>
        <v>0</v>
      </c>
      <c r="CA272" s="39">
        <v>0</v>
      </c>
      <c r="CB272" s="39">
        <f t="shared" ref="CB272:CB280" si="2564">(CA272/12*5*$D272*$G272*$H272*$K272*CB$9)+(CA272/12*4*$E272*$G272*$I272*$K272*CB$10)+(CA272/12*3*$F272*$G272*$I272*$K272*CB$10)</f>
        <v>0</v>
      </c>
      <c r="CC272" s="39">
        <v>2</v>
      </c>
      <c r="CD272" s="39">
        <f t="shared" ref="CD272:CD280" si="2565">(CC272/12*5*$D272*$G272*$H272*$L272*CD$9)+(CC272/12*4*$E272*$G272*$I272*$L272*CD$10)+(CC272/12*3*$F272*$G272*$I272*$L272*CD$10)</f>
        <v>38510.115279999998</v>
      </c>
      <c r="CE272" s="39">
        <v>0</v>
      </c>
      <c r="CF272" s="39">
        <f t="shared" ref="CF272:CF280" si="2566">(CE272/12*5*$D272*$G272*$H272*$K272*CF$9)+(CE272/12*4*$E272*$G272*$I272*$K272*CF$10)+(CE272/12*3*$F272*$G272*$I272*$K272*CF$10)</f>
        <v>0</v>
      </c>
      <c r="CG272" s="39"/>
      <c r="CH272" s="39">
        <f t="shared" ref="CH272:CH280" si="2567">(CG272/12*5*$D272*$G272*$H272*$K272*CH$9)+(CG272/12*4*$E272*$G272*$I272*$K272*CH$10)+(CG272/12*3*$F272*$G272*$I272*$K272*CH$10)</f>
        <v>0</v>
      </c>
      <c r="CI272" s="39">
        <v>11</v>
      </c>
      <c r="CJ272" s="39">
        <f t="shared" ref="CJ272:CJ280" si="2568">(CI272/12*5*$D272*$G272*$H272*$K272*CJ$9)+(CI272/12*4*$E272*$G272*$I272*$K272*CJ$10)+(CI272/12*3*$F272*$G272*$I272*$K272*CJ$10)</f>
        <v>146246.74731333333</v>
      </c>
      <c r="CK272" s="39">
        <v>11</v>
      </c>
      <c r="CL272" s="39">
        <f t="shared" ref="CL272:CL280" si="2569">(CK272/12*5*$D272*$G272*$H272*$K272*CL$9)+(CK272/12*4*$E272*$G272*$I272*$K272*CL$10)+(CK272/12*3*$F272*$G272*$I272*$K272*CL$10)</f>
        <v>192991.39731666664</v>
      </c>
      <c r="CM272" s="39">
        <v>57</v>
      </c>
      <c r="CN272" s="39">
        <f t="shared" ref="CN272:CN280" si="2570">(CM272/12*5*$D272*$G272*$H272*$L272*CN$9)+(CM272/12*4*$E272*$G272*$I272*$L272*CN$10)+(CM272/12*3*$F272*$G272*$I272*$L272*CN$10)</f>
        <v>1223039.2678770002</v>
      </c>
      <c r="CO272" s="39">
        <v>5</v>
      </c>
      <c r="CP272" s="39">
        <f t="shared" ref="CP272:CP280" si="2571">(CO272/12*5*$D272*$G272*$H272*$L272*CP$9)+(CO272/12*4*$E272*$G272*$I272*$L272*CP$10)+(CO272/12*3*$F272*$G272*$I272*$L272*CP$10)</f>
        <v>123335.50246500001</v>
      </c>
      <c r="CQ272" s="44">
        <v>2</v>
      </c>
      <c r="CR272" s="39">
        <f t="shared" ref="CR272:CR280" si="2572">(CQ272/12*5*$D272*$G272*$H272*$K272*CR$9)+(CQ272/12*4*$E272*$G272*$I272*$K272*CR$10)+(CQ272/12*3*$F272*$G272*$I272*$K272*CR$10)</f>
        <v>39850.210866666661</v>
      </c>
      <c r="CS272" s="39">
        <v>21</v>
      </c>
      <c r="CT272" s="39">
        <f t="shared" ref="CT272:CT280" si="2573">(CS272/12*5*$D272*$G272*$H272*$L272*CT$9)+(CS272/12*4*$E272*$G272*$I272*$L272*CT$10)+(CS272/12*3*$F272*$G272*$I272*$L272*CT$10)</f>
        <v>506293.32104399992</v>
      </c>
      <c r="CU272" s="39">
        <v>1</v>
      </c>
      <c r="CV272" s="39">
        <f t="shared" ref="CV272:CV280" si="2574">(CU272/12*5*$D272*$G272*$H272*$L272*CV$9)+(CU272/12*4*$E272*$G272*$I272*$L272*CV$10)+(CU272/12*3*$F272*$G272*$I272*$L272*CV$10)</f>
        <v>20956.740657999999</v>
      </c>
      <c r="CW272" s="39">
        <v>18</v>
      </c>
      <c r="CX272" s="39">
        <f t="shared" ref="CX272:CX280" si="2575">(CW272/12*5*$D272*$G272*$H272*$L272*CX$9)+(CW272/12*4*$E272*$G272*$I272*$L272*CX$10)+(CW272/12*3*$F272*$G272*$I272*$L272*CX$10)</f>
        <v>434770.35298199998</v>
      </c>
      <c r="CY272" s="39">
        <v>15</v>
      </c>
      <c r="CZ272" s="39">
        <f t="shared" ref="CZ272:CZ280" si="2576">(CY272/12*5*$D272*$G272*$H272*$L272*CZ$9)+(CY272/12*4*$E272*$G272*$I272*$L272*CZ$10)+(CY272/12*3*$F272*$G272*$I272*$L272*CZ$10)</f>
        <v>361638.08645999996</v>
      </c>
      <c r="DA272" s="39">
        <v>25</v>
      </c>
      <c r="DB272" s="39">
        <f t="shared" ref="DB272:DB280" si="2577">(DA272/12*5*$D272*$G272*$H272*$L272*DB$9)+(DA272/12*4*$E272*$G272*$I272*$L272*DB$10)+(DA272/12*3*$F272*$G272*$I272*$L272*DB$10)</f>
        <v>603847.71247499995</v>
      </c>
      <c r="DC272" s="39">
        <v>6</v>
      </c>
      <c r="DD272" s="39">
        <f t="shared" ref="DD272:DD280" si="2578">(DC272/12*5*$D272*$G272*$H272*$K272*DD$9)+(DC272/12*4*$E272*$G272*$I272*$K272*DD$10)+(DC272/12*3*$F272*$G272*$I272*$K272*DD$10)</f>
        <v>119550.63259999998</v>
      </c>
      <c r="DE272" s="39">
        <v>8</v>
      </c>
      <c r="DF272" s="39">
        <f t="shared" ref="DF272:DF280" si="2579">(DE272/12*5*$D272*$G272*$H272*$K272*DF$9)+(DE272/12*4*$E272*$G272*$I272*$K272*DF$10)+(DE272/12*3*$F272*$G272*$I272*$K272*DF$10)</f>
        <v>164149.31838666668</v>
      </c>
      <c r="DG272" s="39">
        <v>3</v>
      </c>
      <c r="DH272" s="39">
        <f t="shared" ref="DH272:DH280" si="2580">(DG272/12*5*$D272*$G272*$H272*$L272*DH$9)+(DG272/12*4*$E272*$G272*$I272*$L272*DH$10)+(DG272/12*3*$F272*$G272*$I272*$L272*DH$10)</f>
        <v>80197.100550000003</v>
      </c>
      <c r="DI272" s="39">
        <v>7</v>
      </c>
      <c r="DJ272" s="39">
        <f t="shared" ref="DJ272:DJ280" si="2581">(DI272/12*5*$D272*$G272*$H272*$L272*DJ$9)+(DI272/12*4*$E272*$G272*$I272*$L272*DJ$10)+(DI272/12*3*$F272*$G272*$I272*$L272*DJ$10)</f>
        <v>181494.02334000001</v>
      </c>
      <c r="DK272" s="39">
        <v>10</v>
      </c>
      <c r="DL272" s="39">
        <f t="shared" ref="DL272:DL280" si="2582">(DK272/12*5*$D272*$G272*$H272*$M272*DL$9)+(DK272/12*4*$E272*$G272*$I272*$M272*DL$10)+(DK272/12*3*$F272*$G272*$I272*$M272*DL$10)</f>
        <v>354840.34568750008</v>
      </c>
      <c r="DM272" s="39">
        <v>7</v>
      </c>
      <c r="DN272" s="39">
        <f t="shared" si="2526"/>
        <v>268483.5912879167</v>
      </c>
      <c r="DO272" s="39"/>
      <c r="DP272" s="39">
        <f t="shared" si="2529"/>
        <v>0</v>
      </c>
      <c r="DQ272" s="39">
        <f t="shared" si="2527"/>
        <v>638</v>
      </c>
      <c r="DR272" s="39">
        <f t="shared" si="2528"/>
        <v>13333033.333186749</v>
      </c>
    </row>
    <row r="273" spans="1:122" ht="30.75" customHeight="1" x14ac:dyDescent="0.25">
      <c r="A273" s="46"/>
      <c r="B273" s="47">
        <v>232</v>
      </c>
      <c r="C273" s="33" t="s">
        <v>404</v>
      </c>
      <c r="D273" s="34">
        <f t="shared" si="2531"/>
        <v>19063</v>
      </c>
      <c r="E273" s="35">
        <v>18530</v>
      </c>
      <c r="F273" s="35">
        <v>18715</v>
      </c>
      <c r="G273" s="48">
        <v>1.2</v>
      </c>
      <c r="H273" s="37">
        <v>1</v>
      </c>
      <c r="I273" s="37">
        <v>1</v>
      </c>
      <c r="J273" s="38"/>
      <c r="K273" s="34">
        <v>1.4</v>
      </c>
      <c r="L273" s="34">
        <v>1.68</v>
      </c>
      <c r="M273" s="34">
        <v>2.23</v>
      </c>
      <c r="N273" s="34">
        <v>2.57</v>
      </c>
      <c r="O273" s="39">
        <v>69</v>
      </c>
      <c r="P273" s="39">
        <f t="shared" si="2532"/>
        <v>2314146.219</v>
      </c>
      <c r="Q273" s="39">
        <v>0</v>
      </c>
      <c r="R273" s="39">
        <f t="shared" si="2533"/>
        <v>0</v>
      </c>
      <c r="S273" s="39">
        <v>0</v>
      </c>
      <c r="T273" s="39">
        <f t="shared" si="2534"/>
        <v>0</v>
      </c>
      <c r="U273" s="39"/>
      <c r="V273" s="39">
        <f t="shared" si="2535"/>
        <v>0</v>
      </c>
      <c r="W273" s="39">
        <v>24</v>
      </c>
      <c r="X273" s="39">
        <f t="shared" si="2536"/>
        <v>810364.81679999991</v>
      </c>
      <c r="Y273" s="39">
        <v>7</v>
      </c>
      <c r="Z273" s="39">
        <f t="shared" si="2537"/>
        <v>234768.45699999999</v>
      </c>
      <c r="AA273" s="39">
        <v>0</v>
      </c>
      <c r="AB273" s="39">
        <f t="shared" si="2538"/>
        <v>0</v>
      </c>
      <c r="AC273" s="39">
        <v>0</v>
      </c>
      <c r="AD273" s="39">
        <f t="shared" si="2539"/>
        <v>0</v>
      </c>
      <c r="AE273" s="39">
        <v>0</v>
      </c>
      <c r="AF273" s="39">
        <f t="shared" si="2540"/>
        <v>0</v>
      </c>
      <c r="AG273" s="39">
        <v>0</v>
      </c>
      <c r="AH273" s="39">
        <f t="shared" si="2541"/>
        <v>0</v>
      </c>
      <c r="AI273" s="39">
        <v>5</v>
      </c>
      <c r="AJ273" s="39">
        <f t="shared" si="2542"/>
        <v>142782.60500000001</v>
      </c>
      <c r="AK273" s="39"/>
      <c r="AL273" s="39">
        <f t="shared" si="2543"/>
        <v>0</v>
      </c>
      <c r="AM273" s="42">
        <v>0</v>
      </c>
      <c r="AN273" s="39">
        <f t="shared" si="2544"/>
        <v>0</v>
      </c>
      <c r="AO273" s="43">
        <v>97</v>
      </c>
      <c r="AP273" s="39">
        <f t="shared" si="2545"/>
        <v>3760342.0881600007</v>
      </c>
      <c r="AQ273" s="39">
        <v>0</v>
      </c>
      <c r="AR273" s="39">
        <f t="shared" si="2546"/>
        <v>0</v>
      </c>
      <c r="AS273" s="39">
        <v>7</v>
      </c>
      <c r="AT273" s="39">
        <f t="shared" si="2547"/>
        <v>271364.89296000003</v>
      </c>
      <c r="AU273" s="39">
        <v>2</v>
      </c>
      <c r="AV273" s="39">
        <f t="shared" si="2548"/>
        <v>80011.654799999989</v>
      </c>
      <c r="AW273" s="39"/>
      <c r="AX273" s="39">
        <f t="shared" si="2549"/>
        <v>0</v>
      </c>
      <c r="AY273" s="39"/>
      <c r="AZ273" s="39">
        <f t="shared" si="2550"/>
        <v>0</v>
      </c>
      <c r="BA273" s="39">
        <v>26</v>
      </c>
      <c r="BB273" s="39">
        <f t="shared" si="2551"/>
        <v>980406.7727999998</v>
      </c>
      <c r="BC273" s="39">
        <v>0</v>
      </c>
      <c r="BD273" s="39">
        <f t="shared" si="2552"/>
        <v>0</v>
      </c>
      <c r="BE273" s="39">
        <v>0</v>
      </c>
      <c r="BF273" s="39">
        <f t="shared" si="2553"/>
        <v>0</v>
      </c>
      <c r="BG273" s="39">
        <v>0</v>
      </c>
      <c r="BH273" s="39">
        <f t="shared" si="2554"/>
        <v>0</v>
      </c>
      <c r="BI273" s="39">
        <v>0</v>
      </c>
      <c r="BJ273" s="39">
        <f t="shared" si="2555"/>
        <v>0</v>
      </c>
      <c r="BK273" s="39">
        <v>118</v>
      </c>
      <c r="BL273" s="39">
        <f t="shared" si="2556"/>
        <v>3984293.6825999999</v>
      </c>
      <c r="BM273" s="39"/>
      <c r="BN273" s="39">
        <f t="shared" si="2557"/>
        <v>0</v>
      </c>
      <c r="BO273" s="49">
        <v>0</v>
      </c>
      <c r="BP273" s="39">
        <f t="shared" si="2558"/>
        <v>0</v>
      </c>
      <c r="BQ273" s="39">
        <v>0</v>
      </c>
      <c r="BR273" s="39">
        <f t="shared" si="2559"/>
        <v>0</v>
      </c>
      <c r="BS273" s="39">
        <v>0</v>
      </c>
      <c r="BT273" s="39">
        <f t="shared" si="2560"/>
        <v>0</v>
      </c>
      <c r="BU273" s="39">
        <v>0</v>
      </c>
      <c r="BV273" s="39">
        <f t="shared" si="2561"/>
        <v>0</v>
      </c>
      <c r="BW273" s="39">
        <v>0</v>
      </c>
      <c r="BX273" s="39">
        <f t="shared" si="2562"/>
        <v>0</v>
      </c>
      <c r="BY273" s="39"/>
      <c r="BZ273" s="39">
        <f t="shared" si="2563"/>
        <v>0</v>
      </c>
      <c r="CA273" s="39">
        <v>0</v>
      </c>
      <c r="CB273" s="39">
        <f t="shared" si="2564"/>
        <v>0</v>
      </c>
      <c r="CC273" s="39"/>
      <c r="CD273" s="39">
        <f t="shared" si="2565"/>
        <v>0</v>
      </c>
      <c r="CE273" s="39"/>
      <c r="CF273" s="39">
        <f t="shared" si="2566"/>
        <v>0</v>
      </c>
      <c r="CG273" s="39"/>
      <c r="CH273" s="39">
        <f t="shared" si="2567"/>
        <v>0</v>
      </c>
      <c r="CI273" s="39">
        <v>4</v>
      </c>
      <c r="CJ273" s="39">
        <f t="shared" si="2568"/>
        <v>95248.899199999985</v>
      </c>
      <c r="CK273" s="39"/>
      <c r="CL273" s="39">
        <f t="shared" si="2569"/>
        <v>0</v>
      </c>
      <c r="CM273" s="39">
        <v>8</v>
      </c>
      <c r="CN273" s="39">
        <f t="shared" si="2570"/>
        <v>307441.13567999995</v>
      </c>
      <c r="CO273" s="39">
        <v>4</v>
      </c>
      <c r="CP273" s="39">
        <f t="shared" si="2571"/>
        <v>176719.52591999999</v>
      </c>
      <c r="CQ273" s="44">
        <v>3</v>
      </c>
      <c r="CR273" s="39">
        <f t="shared" si="2572"/>
        <v>107060.26799999998</v>
      </c>
      <c r="CS273" s="39">
        <v>7</v>
      </c>
      <c r="CT273" s="39">
        <f t="shared" si="2573"/>
        <v>302264.66928000003</v>
      </c>
      <c r="CU273" s="39"/>
      <c r="CV273" s="39">
        <f t="shared" si="2574"/>
        <v>0</v>
      </c>
      <c r="CW273" s="39">
        <v>4</v>
      </c>
      <c r="CX273" s="39">
        <f t="shared" si="2575"/>
        <v>173042.92655999996</v>
      </c>
      <c r="CY273" s="39">
        <v>4</v>
      </c>
      <c r="CZ273" s="39">
        <f t="shared" si="2576"/>
        <v>172722.66815999997</v>
      </c>
      <c r="DA273" s="39">
        <v>8</v>
      </c>
      <c r="DB273" s="39">
        <f t="shared" si="2577"/>
        <v>346085.85311999993</v>
      </c>
      <c r="DC273" s="39">
        <v>4</v>
      </c>
      <c r="DD273" s="39">
        <f t="shared" si="2578"/>
        <v>142747.02399999998</v>
      </c>
      <c r="DE273" s="39"/>
      <c r="DF273" s="39">
        <f t="shared" si="2579"/>
        <v>0</v>
      </c>
      <c r="DG273" s="39"/>
      <c r="DH273" s="39">
        <f t="shared" si="2580"/>
        <v>0</v>
      </c>
      <c r="DI273" s="39">
        <v>3</v>
      </c>
      <c r="DJ273" s="39">
        <f t="shared" si="2581"/>
        <v>139313.10959999997</v>
      </c>
      <c r="DK273" s="39"/>
      <c r="DL273" s="39">
        <f t="shared" si="2582"/>
        <v>0</v>
      </c>
      <c r="DM273" s="39">
        <v>1</v>
      </c>
      <c r="DN273" s="39">
        <f t="shared" si="2526"/>
        <v>68695.16194999998</v>
      </c>
      <c r="DO273" s="39"/>
      <c r="DP273" s="39">
        <f t="shared" si="2529"/>
        <v>0</v>
      </c>
      <c r="DQ273" s="39">
        <f t="shared" si="2527"/>
        <v>405</v>
      </c>
      <c r="DR273" s="39">
        <f t="shared" si="2528"/>
        <v>14609822.430589996</v>
      </c>
    </row>
    <row r="274" spans="1:122" ht="30" customHeight="1" x14ac:dyDescent="0.25">
      <c r="A274" s="46"/>
      <c r="B274" s="47">
        <v>233</v>
      </c>
      <c r="C274" s="33" t="s">
        <v>405</v>
      </c>
      <c r="D274" s="34">
        <f t="shared" si="2531"/>
        <v>19063</v>
      </c>
      <c r="E274" s="35">
        <v>18530</v>
      </c>
      <c r="F274" s="35">
        <v>18715</v>
      </c>
      <c r="G274" s="48">
        <v>1.42</v>
      </c>
      <c r="H274" s="37">
        <v>1</v>
      </c>
      <c r="I274" s="37">
        <v>1</v>
      </c>
      <c r="J274" s="38"/>
      <c r="K274" s="34">
        <v>1.4</v>
      </c>
      <c r="L274" s="34">
        <v>1.68</v>
      </c>
      <c r="M274" s="34">
        <v>2.23</v>
      </c>
      <c r="N274" s="34">
        <v>2.57</v>
      </c>
      <c r="O274" s="39">
        <v>30</v>
      </c>
      <c r="P274" s="39">
        <f t="shared" si="2532"/>
        <v>1190611.4605</v>
      </c>
      <c r="Q274" s="39">
        <v>1</v>
      </c>
      <c r="R274" s="39">
        <f t="shared" si="2533"/>
        <v>39687.048683333327</v>
      </c>
      <c r="S274" s="39">
        <v>0</v>
      </c>
      <c r="T274" s="39">
        <f t="shared" si="2534"/>
        <v>0</v>
      </c>
      <c r="U274" s="39"/>
      <c r="V274" s="39">
        <f t="shared" si="2535"/>
        <v>0</v>
      </c>
      <c r="W274" s="39">
        <v>0</v>
      </c>
      <c r="X274" s="39">
        <f t="shared" si="2536"/>
        <v>0</v>
      </c>
      <c r="Y274" s="39">
        <v>3</v>
      </c>
      <c r="Z274" s="39">
        <f t="shared" si="2537"/>
        <v>119061.14605</v>
      </c>
      <c r="AA274" s="39">
        <v>0</v>
      </c>
      <c r="AB274" s="39">
        <f t="shared" si="2538"/>
        <v>0</v>
      </c>
      <c r="AC274" s="39">
        <v>0</v>
      </c>
      <c r="AD274" s="39">
        <f t="shared" si="2539"/>
        <v>0</v>
      </c>
      <c r="AE274" s="39">
        <v>0</v>
      </c>
      <c r="AF274" s="39">
        <f t="shared" si="2540"/>
        <v>0</v>
      </c>
      <c r="AG274" s="39">
        <v>0</v>
      </c>
      <c r="AH274" s="39">
        <f t="shared" si="2541"/>
        <v>0</v>
      </c>
      <c r="AI274" s="39"/>
      <c r="AJ274" s="39">
        <f t="shared" si="2542"/>
        <v>0</v>
      </c>
      <c r="AK274" s="39"/>
      <c r="AL274" s="39">
        <f t="shared" si="2543"/>
        <v>0</v>
      </c>
      <c r="AM274" s="42">
        <v>0</v>
      </c>
      <c r="AN274" s="39">
        <f t="shared" si="2544"/>
        <v>0</v>
      </c>
      <c r="AO274" s="43">
        <v>43</v>
      </c>
      <c r="AP274" s="39">
        <f t="shared" si="2545"/>
        <v>1972564.3290639999</v>
      </c>
      <c r="AQ274" s="39">
        <v>0</v>
      </c>
      <c r="AR274" s="39">
        <f t="shared" si="2546"/>
        <v>0</v>
      </c>
      <c r="AS274" s="39"/>
      <c r="AT274" s="39">
        <f t="shared" si="2547"/>
        <v>0</v>
      </c>
      <c r="AU274" s="39"/>
      <c r="AV274" s="39">
        <f t="shared" si="2548"/>
        <v>0</v>
      </c>
      <c r="AW274" s="39"/>
      <c r="AX274" s="39">
        <f t="shared" si="2549"/>
        <v>0</v>
      </c>
      <c r="AY274" s="39"/>
      <c r="AZ274" s="39">
        <f t="shared" si="2550"/>
        <v>0</v>
      </c>
      <c r="BA274" s="39"/>
      <c r="BB274" s="39">
        <f t="shared" si="2551"/>
        <v>0</v>
      </c>
      <c r="BC274" s="39">
        <v>0</v>
      </c>
      <c r="BD274" s="39">
        <f t="shared" si="2552"/>
        <v>0</v>
      </c>
      <c r="BE274" s="39">
        <v>0</v>
      </c>
      <c r="BF274" s="39">
        <f t="shared" si="2553"/>
        <v>0</v>
      </c>
      <c r="BG274" s="39">
        <v>0</v>
      </c>
      <c r="BH274" s="39">
        <f t="shared" si="2554"/>
        <v>0</v>
      </c>
      <c r="BI274" s="39">
        <v>0</v>
      </c>
      <c r="BJ274" s="39">
        <f t="shared" si="2555"/>
        <v>0</v>
      </c>
      <c r="BK274" s="39">
        <v>51</v>
      </c>
      <c r="BL274" s="39">
        <f t="shared" si="2556"/>
        <v>2037729.8622449997</v>
      </c>
      <c r="BM274" s="39">
        <v>13</v>
      </c>
      <c r="BN274" s="39">
        <f>(BM274/12*5*$D274*$G274*$H274*$K274*BN$9)+(BM274/12*4*$E274*$G274*$I274*$K274*BN$10)+(BM274/12*3*$F274*$G274*$I274*$K274*BN$11)</f>
        <v>496963.88135333324</v>
      </c>
      <c r="BO274" s="49">
        <v>0</v>
      </c>
      <c r="BP274" s="39">
        <f t="shared" si="2558"/>
        <v>0</v>
      </c>
      <c r="BQ274" s="39">
        <v>0</v>
      </c>
      <c r="BR274" s="39">
        <f t="shared" si="2559"/>
        <v>0</v>
      </c>
      <c r="BS274" s="39">
        <v>0</v>
      </c>
      <c r="BT274" s="39">
        <f t="shared" si="2560"/>
        <v>0</v>
      </c>
      <c r="BU274" s="39">
        <v>0</v>
      </c>
      <c r="BV274" s="39">
        <f t="shared" si="2561"/>
        <v>0</v>
      </c>
      <c r="BW274" s="39">
        <v>0</v>
      </c>
      <c r="BX274" s="39">
        <f t="shared" si="2562"/>
        <v>0</v>
      </c>
      <c r="BY274" s="39"/>
      <c r="BZ274" s="39">
        <f t="shared" si="2563"/>
        <v>0</v>
      </c>
      <c r="CA274" s="39">
        <v>0</v>
      </c>
      <c r="CB274" s="39">
        <f t="shared" si="2564"/>
        <v>0</v>
      </c>
      <c r="CC274" s="39"/>
      <c r="CD274" s="39">
        <f t="shared" si="2565"/>
        <v>0</v>
      </c>
      <c r="CE274" s="39">
        <v>2</v>
      </c>
      <c r="CF274" s="39">
        <f t="shared" si="2566"/>
        <v>76455.981746666657</v>
      </c>
      <c r="CG274" s="39"/>
      <c r="CH274" s="39">
        <f t="shared" si="2567"/>
        <v>0</v>
      </c>
      <c r="CI274" s="39"/>
      <c r="CJ274" s="39">
        <f t="shared" si="2568"/>
        <v>0</v>
      </c>
      <c r="CK274" s="39"/>
      <c r="CL274" s="39">
        <f t="shared" si="2569"/>
        <v>0</v>
      </c>
      <c r="CM274" s="39">
        <v>1</v>
      </c>
      <c r="CN274" s="39">
        <f t="shared" si="2570"/>
        <v>45475.667986</v>
      </c>
      <c r="CO274" s="39"/>
      <c r="CP274" s="39">
        <f t="shared" si="2571"/>
        <v>0</v>
      </c>
      <c r="CQ274" s="44">
        <v>4</v>
      </c>
      <c r="CR274" s="39">
        <f t="shared" si="2572"/>
        <v>168917.31173333328</v>
      </c>
      <c r="CS274" s="39"/>
      <c r="CT274" s="39">
        <f t="shared" si="2573"/>
        <v>0</v>
      </c>
      <c r="CU274" s="39"/>
      <c r="CV274" s="39">
        <f t="shared" si="2574"/>
        <v>0</v>
      </c>
      <c r="CW274" s="39"/>
      <c r="CX274" s="39">
        <f t="shared" si="2575"/>
        <v>0</v>
      </c>
      <c r="CY274" s="39"/>
      <c r="CZ274" s="39">
        <f t="shared" si="2576"/>
        <v>0</v>
      </c>
      <c r="DA274" s="39">
        <v>1</v>
      </c>
      <c r="DB274" s="39">
        <f t="shared" si="2577"/>
        <v>51191.865773999991</v>
      </c>
      <c r="DC274" s="39"/>
      <c r="DD274" s="39">
        <f t="shared" si="2578"/>
        <v>0</v>
      </c>
      <c r="DE274" s="39"/>
      <c r="DF274" s="39">
        <f t="shared" si="2579"/>
        <v>0</v>
      </c>
      <c r="DG274" s="39"/>
      <c r="DH274" s="39">
        <f t="shared" si="2580"/>
        <v>0</v>
      </c>
      <c r="DI274" s="39">
        <v>1</v>
      </c>
      <c r="DJ274" s="39">
        <f t="shared" si="2581"/>
        <v>54951.282119999989</v>
      </c>
      <c r="DK274" s="39"/>
      <c r="DL274" s="39">
        <f t="shared" si="2582"/>
        <v>0</v>
      </c>
      <c r="DM274" s="39"/>
      <c r="DN274" s="39">
        <f t="shared" si="2526"/>
        <v>0</v>
      </c>
      <c r="DO274" s="39"/>
      <c r="DP274" s="39">
        <f t="shared" si="2529"/>
        <v>0</v>
      </c>
      <c r="DQ274" s="39">
        <f t="shared" si="2527"/>
        <v>150</v>
      </c>
      <c r="DR274" s="39">
        <f t="shared" si="2528"/>
        <v>6253609.837255667</v>
      </c>
    </row>
    <row r="275" spans="1:122" ht="30" customHeight="1" x14ac:dyDescent="0.25">
      <c r="A275" s="46"/>
      <c r="B275" s="47">
        <v>234</v>
      </c>
      <c r="C275" s="33" t="s">
        <v>406</v>
      </c>
      <c r="D275" s="34">
        <f t="shared" si="2531"/>
        <v>19063</v>
      </c>
      <c r="E275" s="35">
        <v>18530</v>
      </c>
      <c r="F275" s="35">
        <v>18715</v>
      </c>
      <c r="G275" s="48">
        <v>2.31</v>
      </c>
      <c r="H275" s="37">
        <v>1</v>
      </c>
      <c r="I275" s="37">
        <v>1</v>
      </c>
      <c r="J275" s="38"/>
      <c r="K275" s="34">
        <v>1.4</v>
      </c>
      <c r="L275" s="34">
        <v>1.68</v>
      </c>
      <c r="M275" s="34">
        <v>2.23</v>
      </c>
      <c r="N275" s="34">
        <v>2.57</v>
      </c>
      <c r="O275" s="39">
        <v>22</v>
      </c>
      <c r="P275" s="39">
        <f t="shared" si="2532"/>
        <v>1420349.1648500001</v>
      </c>
      <c r="Q275" s="39">
        <v>0</v>
      </c>
      <c r="R275" s="39">
        <f t="shared" si="2533"/>
        <v>0</v>
      </c>
      <c r="S275" s="39">
        <v>0</v>
      </c>
      <c r="T275" s="39">
        <f t="shared" si="2534"/>
        <v>0</v>
      </c>
      <c r="U275" s="39"/>
      <c r="V275" s="39">
        <f t="shared" si="2535"/>
        <v>0</v>
      </c>
      <c r="W275" s="39">
        <v>18</v>
      </c>
      <c r="X275" s="39">
        <f t="shared" si="2536"/>
        <v>1169964.204255</v>
      </c>
      <c r="Y275" s="39">
        <v>2</v>
      </c>
      <c r="Z275" s="39">
        <f t="shared" si="2537"/>
        <v>129122.65134999999</v>
      </c>
      <c r="AA275" s="39">
        <v>0</v>
      </c>
      <c r="AB275" s="39">
        <f t="shared" si="2538"/>
        <v>0</v>
      </c>
      <c r="AC275" s="39">
        <v>0</v>
      </c>
      <c r="AD275" s="39">
        <f t="shared" si="2539"/>
        <v>0</v>
      </c>
      <c r="AE275" s="39">
        <v>0</v>
      </c>
      <c r="AF275" s="39">
        <f t="shared" si="2540"/>
        <v>0</v>
      </c>
      <c r="AG275" s="39">
        <v>0</v>
      </c>
      <c r="AH275" s="39">
        <f t="shared" si="2541"/>
        <v>0</v>
      </c>
      <c r="AI275" s="39">
        <v>5</v>
      </c>
      <c r="AJ275" s="39">
        <f t="shared" si="2542"/>
        <v>274856.51462500001</v>
      </c>
      <c r="AK275" s="39"/>
      <c r="AL275" s="39">
        <f t="shared" si="2543"/>
        <v>0</v>
      </c>
      <c r="AM275" s="42">
        <v>0</v>
      </c>
      <c r="AN275" s="39">
        <f t="shared" si="2544"/>
        <v>0</v>
      </c>
      <c r="AO275" s="43">
        <v>37</v>
      </c>
      <c r="AP275" s="39">
        <f t="shared" si="2545"/>
        <v>2761137.7858680002</v>
      </c>
      <c r="AQ275" s="39">
        <v>0</v>
      </c>
      <c r="AR275" s="39">
        <f t="shared" si="2546"/>
        <v>0</v>
      </c>
      <c r="AS275" s="39">
        <v>0</v>
      </c>
      <c r="AT275" s="39">
        <f t="shared" si="2547"/>
        <v>0</v>
      </c>
      <c r="AU275" s="39">
        <v>0</v>
      </c>
      <c r="AV275" s="39">
        <f t="shared" si="2548"/>
        <v>0</v>
      </c>
      <c r="AW275" s="39"/>
      <c r="AX275" s="39">
        <f t="shared" si="2549"/>
        <v>0</v>
      </c>
      <c r="AY275" s="39"/>
      <c r="AZ275" s="39">
        <f t="shared" si="2550"/>
        <v>0</v>
      </c>
      <c r="BA275" s="39"/>
      <c r="BB275" s="39">
        <f t="shared" si="2551"/>
        <v>0</v>
      </c>
      <c r="BC275" s="39">
        <v>0</v>
      </c>
      <c r="BD275" s="39">
        <f t="shared" si="2552"/>
        <v>0</v>
      </c>
      <c r="BE275" s="39">
        <v>0</v>
      </c>
      <c r="BF275" s="39">
        <f t="shared" si="2553"/>
        <v>0</v>
      </c>
      <c r="BG275" s="39">
        <v>0</v>
      </c>
      <c r="BH275" s="39">
        <f t="shared" si="2554"/>
        <v>0</v>
      </c>
      <c r="BI275" s="39">
        <v>0</v>
      </c>
      <c r="BJ275" s="39">
        <f t="shared" si="2555"/>
        <v>0</v>
      </c>
      <c r="BK275" s="39">
        <v>14</v>
      </c>
      <c r="BL275" s="39">
        <f t="shared" si="2556"/>
        <v>909972.15886499989</v>
      </c>
      <c r="BM275" s="39">
        <v>0</v>
      </c>
      <c r="BN275" s="39">
        <f t="shared" si="2557"/>
        <v>0</v>
      </c>
      <c r="BO275" s="49">
        <v>0</v>
      </c>
      <c r="BP275" s="39">
        <f t="shared" si="2558"/>
        <v>0</v>
      </c>
      <c r="BQ275" s="39">
        <v>0</v>
      </c>
      <c r="BR275" s="39">
        <f t="shared" si="2559"/>
        <v>0</v>
      </c>
      <c r="BS275" s="39">
        <v>0</v>
      </c>
      <c r="BT275" s="39">
        <f t="shared" si="2560"/>
        <v>0</v>
      </c>
      <c r="BU275" s="39">
        <v>0</v>
      </c>
      <c r="BV275" s="39">
        <f t="shared" si="2561"/>
        <v>0</v>
      </c>
      <c r="BW275" s="39">
        <v>0</v>
      </c>
      <c r="BX275" s="39">
        <f t="shared" si="2562"/>
        <v>0</v>
      </c>
      <c r="BY275" s="39"/>
      <c r="BZ275" s="39">
        <f t="shared" si="2563"/>
        <v>0</v>
      </c>
      <c r="CA275" s="39">
        <v>0</v>
      </c>
      <c r="CB275" s="39">
        <f t="shared" si="2564"/>
        <v>0</v>
      </c>
      <c r="CC275" s="39"/>
      <c r="CD275" s="39">
        <f t="shared" si="2565"/>
        <v>0</v>
      </c>
      <c r="CE275" s="39">
        <v>0</v>
      </c>
      <c r="CF275" s="39">
        <f t="shared" si="2566"/>
        <v>0</v>
      </c>
      <c r="CG275" s="39"/>
      <c r="CH275" s="39">
        <f t="shared" si="2567"/>
        <v>0</v>
      </c>
      <c r="CI275" s="39"/>
      <c r="CJ275" s="39">
        <f t="shared" si="2568"/>
        <v>0</v>
      </c>
      <c r="CK275" s="39"/>
      <c r="CL275" s="39">
        <f t="shared" si="2569"/>
        <v>0</v>
      </c>
      <c r="CM275" s="39"/>
      <c r="CN275" s="39">
        <f t="shared" si="2570"/>
        <v>0</v>
      </c>
      <c r="CO275" s="39"/>
      <c r="CP275" s="39">
        <f t="shared" si="2571"/>
        <v>0</v>
      </c>
      <c r="CQ275" s="44"/>
      <c r="CR275" s="39">
        <f t="shared" si="2572"/>
        <v>0</v>
      </c>
      <c r="CS275" s="39"/>
      <c r="CT275" s="39">
        <f t="shared" si="2573"/>
        <v>0</v>
      </c>
      <c r="CU275" s="39"/>
      <c r="CV275" s="39">
        <f t="shared" si="2574"/>
        <v>0</v>
      </c>
      <c r="CW275" s="39"/>
      <c r="CX275" s="39">
        <f t="shared" si="2575"/>
        <v>0</v>
      </c>
      <c r="CY275" s="39"/>
      <c r="CZ275" s="39">
        <f t="shared" si="2576"/>
        <v>0</v>
      </c>
      <c r="DA275" s="39"/>
      <c r="DB275" s="39">
        <f t="shared" si="2577"/>
        <v>0</v>
      </c>
      <c r="DC275" s="39"/>
      <c r="DD275" s="39">
        <f t="shared" si="2578"/>
        <v>0</v>
      </c>
      <c r="DE275" s="39"/>
      <c r="DF275" s="39">
        <f t="shared" si="2579"/>
        <v>0</v>
      </c>
      <c r="DG275" s="39"/>
      <c r="DH275" s="39">
        <f t="shared" si="2580"/>
        <v>0</v>
      </c>
      <c r="DI275" s="39"/>
      <c r="DJ275" s="39">
        <f t="shared" si="2581"/>
        <v>0</v>
      </c>
      <c r="DK275" s="39"/>
      <c r="DL275" s="39">
        <f t="shared" si="2582"/>
        <v>0</v>
      </c>
      <c r="DM275" s="39"/>
      <c r="DN275" s="39">
        <f t="shared" si="2526"/>
        <v>0</v>
      </c>
      <c r="DO275" s="39"/>
      <c r="DP275" s="39">
        <f t="shared" si="2529"/>
        <v>0</v>
      </c>
      <c r="DQ275" s="39">
        <f t="shared" si="2527"/>
        <v>98</v>
      </c>
      <c r="DR275" s="39">
        <f t="shared" si="2528"/>
        <v>6665402.4798130002</v>
      </c>
    </row>
    <row r="276" spans="1:122" ht="30" customHeight="1" x14ac:dyDescent="0.25">
      <c r="A276" s="46"/>
      <c r="B276" s="47">
        <v>235</v>
      </c>
      <c r="C276" s="33" t="s">
        <v>407</v>
      </c>
      <c r="D276" s="34">
        <f t="shared" si="2531"/>
        <v>19063</v>
      </c>
      <c r="E276" s="35">
        <v>18530</v>
      </c>
      <c r="F276" s="35">
        <v>18715</v>
      </c>
      <c r="G276" s="48">
        <v>3.12</v>
      </c>
      <c r="H276" s="37">
        <v>1</v>
      </c>
      <c r="I276" s="37">
        <v>1</v>
      </c>
      <c r="J276" s="38"/>
      <c r="K276" s="34">
        <v>1.4</v>
      </c>
      <c r="L276" s="34">
        <v>1.68</v>
      </c>
      <c r="M276" s="34">
        <v>2.23</v>
      </c>
      <c r="N276" s="34">
        <v>2.57</v>
      </c>
      <c r="O276" s="39">
        <v>118</v>
      </c>
      <c r="P276" s="39">
        <f t="shared" si="2532"/>
        <v>10289566.0868</v>
      </c>
      <c r="Q276" s="39">
        <v>0</v>
      </c>
      <c r="R276" s="39">
        <f t="shared" si="2533"/>
        <v>0</v>
      </c>
      <c r="S276" s="39"/>
      <c r="T276" s="39">
        <f t="shared" si="2534"/>
        <v>0</v>
      </c>
      <c r="U276" s="39"/>
      <c r="V276" s="39">
        <f t="shared" si="2535"/>
        <v>0</v>
      </c>
      <c r="W276" s="39">
        <v>6</v>
      </c>
      <c r="X276" s="39">
        <f t="shared" si="2536"/>
        <v>526737.13092000003</v>
      </c>
      <c r="Y276" s="39">
        <v>3</v>
      </c>
      <c r="Z276" s="39">
        <f t="shared" si="2537"/>
        <v>261599.13780000003</v>
      </c>
      <c r="AA276" s="39"/>
      <c r="AB276" s="39">
        <f t="shared" si="2538"/>
        <v>0</v>
      </c>
      <c r="AC276" s="39"/>
      <c r="AD276" s="39">
        <f t="shared" si="2539"/>
        <v>0</v>
      </c>
      <c r="AE276" s="39">
        <v>0</v>
      </c>
      <c r="AF276" s="39">
        <f t="shared" si="2540"/>
        <v>0</v>
      </c>
      <c r="AG276" s="39">
        <v>0</v>
      </c>
      <c r="AH276" s="39">
        <f t="shared" si="2541"/>
        <v>0</v>
      </c>
      <c r="AI276" s="39">
        <v>3</v>
      </c>
      <c r="AJ276" s="39">
        <f t="shared" si="2542"/>
        <v>222740.86379999999</v>
      </c>
      <c r="AK276" s="39"/>
      <c r="AL276" s="39">
        <f t="shared" si="2543"/>
        <v>0</v>
      </c>
      <c r="AM276" s="42">
        <v>0</v>
      </c>
      <c r="AN276" s="39">
        <f t="shared" si="2544"/>
        <v>0</v>
      </c>
      <c r="AO276" s="43">
        <v>55</v>
      </c>
      <c r="AP276" s="39">
        <f t="shared" si="2545"/>
        <v>5543597.0990399998</v>
      </c>
      <c r="AQ276" s="39"/>
      <c r="AR276" s="39">
        <f t="shared" si="2546"/>
        <v>0</v>
      </c>
      <c r="AS276" s="39"/>
      <c r="AT276" s="39">
        <f t="shared" si="2547"/>
        <v>0</v>
      </c>
      <c r="AU276" s="39">
        <v>2</v>
      </c>
      <c r="AV276" s="39">
        <f t="shared" si="2548"/>
        <v>208030.30247999998</v>
      </c>
      <c r="AW276" s="39"/>
      <c r="AX276" s="39">
        <f t="shared" si="2549"/>
        <v>0</v>
      </c>
      <c r="AY276" s="39"/>
      <c r="AZ276" s="39">
        <f t="shared" si="2550"/>
        <v>0</v>
      </c>
      <c r="BA276" s="39"/>
      <c r="BB276" s="39">
        <f t="shared" si="2551"/>
        <v>0</v>
      </c>
      <c r="BC276" s="39"/>
      <c r="BD276" s="39">
        <f t="shared" si="2552"/>
        <v>0</v>
      </c>
      <c r="BE276" s="39"/>
      <c r="BF276" s="39">
        <f t="shared" si="2553"/>
        <v>0</v>
      </c>
      <c r="BG276" s="39"/>
      <c r="BH276" s="39">
        <f t="shared" si="2554"/>
        <v>0</v>
      </c>
      <c r="BI276" s="39"/>
      <c r="BJ276" s="39">
        <f t="shared" si="2555"/>
        <v>0</v>
      </c>
      <c r="BK276" s="39">
        <v>62</v>
      </c>
      <c r="BL276" s="39">
        <f t="shared" si="2556"/>
        <v>5442950.3528399998</v>
      </c>
      <c r="BM276" s="39"/>
      <c r="BN276" s="39">
        <f t="shared" si="2557"/>
        <v>0</v>
      </c>
      <c r="BO276" s="49"/>
      <c r="BP276" s="39">
        <f t="shared" si="2558"/>
        <v>0</v>
      </c>
      <c r="BQ276" s="39">
        <v>0</v>
      </c>
      <c r="BR276" s="39">
        <f t="shared" si="2559"/>
        <v>0</v>
      </c>
      <c r="BS276" s="39"/>
      <c r="BT276" s="39">
        <f t="shared" si="2560"/>
        <v>0</v>
      </c>
      <c r="BU276" s="39"/>
      <c r="BV276" s="39">
        <f t="shared" si="2561"/>
        <v>0</v>
      </c>
      <c r="BW276" s="39"/>
      <c r="BX276" s="39">
        <f t="shared" si="2562"/>
        <v>0</v>
      </c>
      <c r="BY276" s="39"/>
      <c r="BZ276" s="39">
        <f t="shared" si="2563"/>
        <v>0</v>
      </c>
      <c r="CA276" s="39"/>
      <c r="CB276" s="39">
        <f t="shared" si="2564"/>
        <v>0</v>
      </c>
      <c r="CC276" s="39"/>
      <c r="CD276" s="39">
        <f t="shared" si="2565"/>
        <v>0</v>
      </c>
      <c r="CE276" s="39"/>
      <c r="CF276" s="39">
        <f t="shared" si="2566"/>
        <v>0</v>
      </c>
      <c r="CG276" s="39"/>
      <c r="CH276" s="39">
        <f t="shared" si="2567"/>
        <v>0</v>
      </c>
      <c r="CI276" s="39"/>
      <c r="CJ276" s="39">
        <f t="shared" si="2568"/>
        <v>0</v>
      </c>
      <c r="CK276" s="39"/>
      <c r="CL276" s="39">
        <f t="shared" si="2569"/>
        <v>0</v>
      </c>
      <c r="CM276" s="39">
        <v>1</v>
      </c>
      <c r="CN276" s="39">
        <f t="shared" si="2570"/>
        <v>99918.369095999995</v>
      </c>
      <c r="CO276" s="39"/>
      <c r="CP276" s="39">
        <f t="shared" si="2571"/>
        <v>0</v>
      </c>
      <c r="CQ276" s="44"/>
      <c r="CR276" s="39">
        <f t="shared" si="2572"/>
        <v>0</v>
      </c>
      <c r="CS276" s="39"/>
      <c r="CT276" s="39">
        <f t="shared" si="2573"/>
        <v>0</v>
      </c>
      <c r="CU276" s="39"/>
      <c r="CV276" s="39">
        <f t="shared" si="2574"/>
        <v>0</v>
      </c>
      <c r="CW276" s="39"/>
      <c r="CX276" s="39">
        <f t="shared" si="2575"/>
        <v>0</v>
      </c>
      <c r="CY276" s="39"/>
      <c r="CZ276" s="39">
        <f t="shared" si="2576"/>
        <v>0</v>
      </c>
      <c r="DA276" s="39"/>
      <c r="DB276" s="39">
        <f t="shared" si="2577"/>
        <v>0</v>
      </c>
      <c r="DC276" s="39"/>
      <c r="DD276" s="39">
        <f t="shared" si="2578"/>
        <v>0</v>
      </c>
      <c r="DE276" s="39"/>
      <c r="DF276" s="39">
        <f t="shared" si="2579"/>
        <v>0</v>
      </c>
      <c r="DG276" s="39"/>
      <c r="DH276" s="39">
        <f t="shared" si="2580"/>
        <v>0</v>
      </c>
      <c r="DI276" s="39"/>
      <c r="DJ276" s="39">
        <f t="shared" si="2581"/>
        <v>0</v>
      </c>
      <c r="DK276" s="39"/>
      <c r="DL276" s="39">
        <f t="shared" si="2582"/>
        <v>0</v>
      </c>
      <c r="DM276" s="39"/>
      <c r="DN276" s="39">
        <f t="shared" si="2526"/>
        <v>0</v>
      </c>
      <c r="DO276" s="39"/>
      <c r="DP276" s="39">
        <f t="shared" si="2529"/>
        <v>0</v>
      </c>
      <c r="DQ276" s="39">
        <f t="shared" si="2527"/>
        <v>250</v>
      </c>
      <c r="DR276" s="39">
        <f t="shared" si="2528"/>
        <v>22595139.342776</v>
      </c>
    </row>
    <row r="277" spans="1:122" ht="30" customHeight="1" x14ac:dyDescent="0.25">
      <c r="A277" s="46"/>
      <c r="B277" s="47">
        <v>236</v>
      </c>
      <c r="C277" s="33" t="s">
        <v>408</v>
      </c>
      <c r="D277" s="34">
        <f t="shared" si="2531"/>
        <v>19063</v>
      </c>
      <c r="E277" s="35">
        <v>18530</v>
      </c>
      <c r="F277" s="35">
        <v>18715</v>
      </c>
      <c r="G277" s="48">
        <v>1.08</v>
      </c>
      <c r="H277" s="37">
        <v>1</v>
      </c>
      <c r="I277" s="37">
        <v>1</v>
      </c>
      <c r="J277" s="38"/>
      <c r="K277" s="34">
        <v>1.4</v>
      </c>
      <c r="L277" s="34">
        <v>1.68</v>
      </c>
      <c r="M277" s="34">
        <v>2.23</v>
      </c>
      <c r="N277" s="34">
        <v>2.57</v>
      </c>
      <c r="O277" s="39">
        <v>35</v>
      </c>
      <c r="P277" s="39">
        <f t="shared" si="2532"/>
        <v>1056458.0564999999</v>
      </c>
      <c r="Q277" s="39">
        <v>2</v>
      </c>
      <c r="R277" s="39">
        <f t="shared" si="2533"/>
        <v>60369.031799999997</v>
      </c>
      <c r="S277" s="39">
        <v>0</v>
      </c>
      <c r="T277" s="39">
        <f t="shared" si="2534"/>
        <v>0</v>
      </c>
      <c r="U277" s="39"/>
      <c r="V277" s="39">
        <f t="shared" si="2535"/>
        <v>0</v>
      </c>
      <c r="W277" s="39">
        <v>33</v>
      </c>
      <c r="X277" s="39">
        <f t="shared" si="2536"/>
        <v>1002826.46079</v>
      </c>
      <c r="Y277" s="39">
        <v>6</v>
      </c>
      <c r="Z277" s="39">
        <f t="shared" si="2537"/>
        <v>181107.09539999999</v>
      </c>
      <c r="AA277" s="39">
        <v>0</v>
      </c>
      <c r="AB277" s="39">
        <f t="shared" si="2538"/>
        <v>0</v>
      </c>
      <c r="AC277" s="39">
        <v>0</v>
      </c>
      <c r="AD277" s="39">
        <f t="shared" si="2539"/>
        <v>0</v>
      </c>
      <c r="AE277" s="39">
        <v>0</v>
      </c>
      <c r="AF277" s="39">
        <f t="shared" si="2540"/>
        <v>0</v>
      </c>
      <c r="AG277" s="39">
        <v>0</v>
      </c>
      <c r="AH277" s="39">
        <f t="shared" si="2541"/>
        <v>0</v>
      </c>
      <c r="AI277" s="39">
        <v>0</v>
      </c>
      <c r="AJ277" s="39">
        <f t="shared" si="2542"/>
        <v>0</v>
      </c>
      <c r="AK277" s="39"/>
      <c r="AL277" s="39">
        <f t="shared" si="2543"/>
        <v>0</v>
      </c>
      <c r="AM277" s="42">
        <v>0</v>
      </c>
      <c r="AN277" s="39">
        <f t="shared" si="2544"/>
        <v>0</v>
      </c>
      <c r="AO277" s="43">
        <v>124</v>
      </c>
      <c r="AP277" s="39">
        <f t="shared" si="2545"/>
        <v>4326331.7220480004</v>
      </c>
      <c r="AQ277" s="39">
        <v>0</v>
      </c>
      <c r="AR277" s="39">
        <f t="shared" si="2546"/>
        <v>0</v>
      </c>
      <c r="AS277" s="39">
        <v>0</v>
      </c>
      <c r="AT277" s="39">
        <f t="shared" si="2547"/>
        <v>0</v>
      </c>
      <c r="AU277" s="39">
        <v>10</v>
      </c>
      <c r="AV277" s="39">
        <f t="shared" si="2548"/>
        <v>360052.44660000008</v>
      </c>
      <c r="AW277" s="39"/>
      <c r="AX277" s="39">
        <f t="shared" si="2549"/>
        <v>0</v>
      </c>
      <c r="AY277" s="39"/>
      <c r="AZ277" s="39">
        <f t="shared" si="2550"/>
        <v>0</v>
      </c>
      <c r="BA277" s="39"/>
      <c r="BB277" s="39">
        <f t="shared" si="2551"/>
        <v>0</v>
      </c>
      <c r="BC277" s="39">
        <v>0</v>
      </c>
      <c r="BD277" s="39">
        <f t="shared" si="2552"/>
        <v>0</v>
      </c>
      <c r="BE277" s="39">
        <v>0</v>
      </c>
      <c r="BF277" s="39">
        <f t="shared" si="2553"/>
        <v>0</v>
      </c>
      <c r="BG277" s="39">
        <v>0</v>
      </c>
      <c r="BH277" s="39">
        <f t="shared" si="2554"/>
        <v>0</v>
      </c>
      <c r="BI277" s="39">
        <v>0</v>
      </c>
      <c r="BJ277" s="39">
        <f t="shared" si="2555"/>
        <v>0</v>
      </c>
      <c r="BK277" s="39">
        <v>38</v>
      </c>
      <c r="BL277" s="39">
        <f t="shared" si="2556"/>
        <v>1154769.8639400001</v>
      </c>
      <c r="BM277" s="39"/>
      <c r="BN277" s="39">
        <f t="shared" si="2557"/>
        <v>0</v>
      </c>
      <c r="BO277" s="49">
        <v>0</v>
      </c>
      <c r="BP277" s="39">
        <f t="shared" si="2558"/>
        <v>0</v>
      </c>
      <c r="BQ277" s="39">
        <v>0</v>
      </c>
      <c r="BR277" s="39">
        <f t="shared" si="2559"/>
        <v>0</v>
      </c>
      <c r="BS277" s="39">
        <v>0</v>
      </c>
      <c r="BT277" s="39">
        <f t="shared" si="2560"/>
        <v>0</v>
      </c>
      <c r="BU277" s="39">
        <v>0</v>
      </c>
      <c r="BV277" s="39">
        <f t="shared" si="2561"/>
        <v>0</v>
      </c>
      <c r="BW277" s="39">
        <v>0</v>
      </c>
      <c r="BX277" s="39">
        <f t="shared" si="2562"/>
        <v>0</v>
      </c>
      <c r="BY277" s="39"/>
      <c r="BZ277" s="39">
        <f t="shared" si="2563"/>
        <v>0</v>
      </c>
      <c r="CA277" s="39">
        <v>0</v>
      </c>
      <c r="CB277" s="39">
        <f t="shared" si="2564"/>
        <v>0</v>
      </c>
      <c r="CC277" s="39"/>
      <c r="CD277" s="39">
        <f t="shared" si="2565"/>
        <v>0</v>
      </c>
      <c r="CE277" s="39"/>
      <c r="CF277" s="39">
        <f t="shared" si="2566"/>
        <v>0</v>
      </c>
      <c r="CG277" s="39"/>
      <c r="CH277" s="39">
        <f t="shared" si="2567"/>
        <v>0</v>
      </c>
      <c r="CI277" s="39"/>
      <c r="CJ277" s="39">
        <f t="shared" si="2568"/>
        <v>0</v>
      </c>
      <c r="CK277" s="39">
        <v>1</v>
      </c>
      <c r="CL277" s="39">
        <f t="shared" si="2569"/>
        <v>28280.964599999996</v>
      </c>
      <c r="CM277" s="39">
        <v>4</v>
      </c>
      <c r="CN277" s="39">
        <f t="shared" si="2570"/>
        <v>138348.51105600002</v>
      </c>
      <c r="CO277" s="39">
        <v>1</v>
      </c>
      <c r="CP277" s="39">
        <f t="shared" si="2571"/>
        <v>39761.893332</v>
      </c>
      <c r="CQ277" s="44"/>
      <c r="CR277" s="39">
        <f t="shared" si="2572"/>
        <v>0</v>
      </c>
      <c r="CS277" s="39"/>
      <c r="CT277" s="39">
        <f t="shared" si="2573"/>
        <v>0</v>
      </c>
      <c r="CU277" s="39"/>
      <c r="CV277" s="39">
        <f t="shared" si="2574"/>
        <v>0</v>
      </c>
      <c r="CW277" s="39"/>
      <c r="CX277" s="39">
        <f t="shared" si="2575"/>
        <v>0</v>
      </c>
      <c r="CY277" s="39"/>
      <c r="CZ277" s="39">
        <f t="shared" si="2576"/>
        <v>0</v>
      </c>
      <c r="DA277" s="39">
        <v>4</v>
      </c>
      <c r="DB277" s="39">
        <f t="shared" si="2577"/>
        <v>155738.63390399999</v>
      </c>
      <c r="DC277" s="39">
        <v>3</v>
      </c>
      <c r="DD277" s="39">
        <f t="shared" si="2578"/>
        <v>96354.241199999989</v>
      </c>
      <c r="DE277" s="39">
        <v>2</v>
      </c>
      <c r="DF277" s="39">
        <f t="shared" si="2579"/>
        <v>66149.725319999998</v>
      </c>
      <c r="DG277" s="39"/>
      <c r="DH277" s="39">
        <f t="shared" si="2580"/>
        <v>0</v>
      </c>
      <c r="DI277" s="39"/>
      <c r="DJ277" s="39">
        <f t="shared" si="2581"/>
        <v>0</v>
      </c>
      <c r="DK277" s="39"/>
      <c r="DL277" s="39">
        <f t="shared" si="2582"/>
        <v>0</v>
      </c>
      <c r="DM277" s="39"/>
      <c r="DN277" s="39">
        <f t="shared" si="2526"/>
        <v>0</v>
      </c>
      <c r="DO277" s="39"/>
      <c r="DP277" s="39">
        <f t="shared" si="2529"/>
        <v>0</v>
      </c>
      <c r="DQ277" s="39">
        <f t="shared" si="2527"/>
        <v>263</v>
      </c>
      <c r="DR277" s="39">
        <f t="shared" si="2528"/>
        <v>8666548.6464900021</v>
      </c>
    </row>
    <row r="278" spans="1:122" ht="30" customHeight="1" x14ac:dyDescent="0.25">
      <c r="A278" s="46"/>
      <c r="B278" s="47">
        <v>237</v>
      </c>
      <c r="C278" s="33" t="s">
        <v>409</v>
      </c>
      <c r="D278" s="34">
        <f t="shared" si="2531"/>
        <v>19063</v>
      </c>
      <c r="E278" s="35">
        <v>18530</v>
      </c>
      <c r="F278" s="35">
        <v>18715</v>
      </c>
      <c r="G278" s="48">
        <v>1.1200000000000001</v>
      </c>
      <c r="H278" s="37">
        <v>1</v>
      </c>
      <c r="I278" s="37">
        <v>1</v>
      </c>
      <c r="J278" s="38"/>
      <c r="K278" s="34">
        <v>1.4</v>
      </c>
      <c r="L278" s="34">
        <v>1.68</v>
      </c>
      <c r="M278" s="34">
        <v>2.23</v>
      </c>
      <c r="N278" s="34">
        <v>2.57</v>
      </c>
      <c r="O278" s="39">
        <v>77</v>
      </c>
      <c r="P278" s="39">
        <f t="shared" si="2532"/>
        <v>2410289.4918666668</v>
      </c>
      <c r="Q278" s="39">
        <v>0</v>
      </c>
      <c r="R278" s="39">
        <f t="shared" si="2533"/>
        <v>0</v>
      </c>
      <c r="S278" s="39">
        <v>0</v>
      </c>
      <c r="T278" s="39">
        <f t="shared" si="2534"/>
        <v>0</v>
      </c>
      <c r="U278" s="39"/>
      <c r="V278" s="39">
        <f t="shared" si="2535"/>
        <v>0</v>
      </c>
      <c r="W278" s="39">
        <v>21</v>
      </c>
      <c r="X278" s="39">
        <f t="shared" si="2536"/>
        <v>661797.93372000009</v>
      </c>
      <c r="Y278" s="39">
        <v>6</v>
      </c>
      <c r="Z278" s="39">
        <f t="shared" si="2537"/>
        <v>187814.76560000001</v>
      </c>
      <c r="AA278" s="39">
        <v>0</v>
      </c>
      <c r="AB278" s="39">
        <f t="shared" si="2538"/>
        <v>0</v>
      </c>
      <c r="AC278" s="39">
        <v>0</v>
      </c>
      <c r="AD278" s="39">
        <f t="shared" si="2539"/>
        <v>0</v>
      </c>
      <c r="AE278" s="39">
        <v>0</v>
      </c>
      <c r="AF278" s="39">
        <f t="shared" si="2540"/>
        <v>0</v>
      </c>
      <c r="AG278" s="39">
        <v>0</v>
      </c>
      <c r="AH278" s="39">
        <f t="shared" si="2541"/>
        <v>0</v>
      </c>
      <c r="AI278" s="39">
        <v>3</v>
      </c>
      <c r="AJ278" s="39">
        <f t="shared" si="2542"/>
        <v>79958.258799999996</v>
      </c>
      <c r="AK278" s="39"/>
      <c r="AL278" s="39">
        <f t="shared" si="2543"/>
        <v>0</v>
      </c>
      <c r="AM278" s="42">
        <v>0</v>
      </c>
      <c r="AN278" s="39">
        <f t="shared" si="2544"/>
        <v>0</v>
      </c>
      <c r="AO278" s="43">
        <v>125</v>
      </c>
      <c r="AP278" s="39">
        <f t="shared" si="2545"/>
        <v>4522748.216</v>
      </c>
      <c r="AQ278" s="39">
        <v>0</v>
      </c>
      <c r="AR278" s="39">
        <f t="shared" si="2546"/>
        <v>0</v>
      </c>
      <c r="AS278" s="39"/>
      <c r="AT278" s="39">
        <f t="shared" si="2547"/>
        <v>0</v>
      </c>
      <c r="AU278" s="39"/>
      <c r="AV278" s="39">
        <f t="shared" si="2548"/>
        <v>0</v>
      </c>
      <c r="AW278" s="39"/>
      <c r="AX278" s="39">
        <f t="shared" si="2549"/>
        <v>0</v>
      </c>
      <c r="AY278" s="39"/>
      <c r="AZ278" s="39">
        <f t="shared" si="2550"/>
        <v>0</v>
      </c>
      <c r="BA278" s="39">
        <v>1</v>
      </c>
      <c r="BB278" s="39">
        <f t="shared" si="2551"/>
        <v>35194.08928</v>
      </c>
      <c r="BC278" s="39">
        <v>0</v>
      </c>
      <c r="BD278" s="39">
        <f t="shared" si="2552"/>
        <v>0</v>
      </c>
      <c r="BE278" s="39">
        <v>0</v>
      </c>
      <c r="BF278" s="39">
        <f t="shared" si="2553"/>
        <v>0</v>
      </c>
      <c r="BG278" s="39">
        <v>0</v>
      </c>
      <c r="BH278" s="39">
        <f t="shared" si="2554"/>
        <v>0</v>
      </c>
      <c r="BI278" s="39">
        <v>0</v>
      </c>
      <c r="BJ278" s="39">
        <f t="shared" si="2555"/>
        <v>0</v>
      </c>
      <c r="BK278" s="39">
        <v>146</v>
      </c>
      <c r="BL278" s="39">
        <f t="shared" si="2556"/>
        <v>4601071.3487200001</v>
      </c>
      <c r="BM278" s="39"/>
      <c r="BN278" s="39">
        <f t="shared" si="2557"/>
        <v>0</v>
      </c>
      <c r="BO278" s="49">
        <v>0</v>
      </c>
      <c r="BP278" s="39">
        <f t="shared" si="2558"/>
        <v>0</v>
      </c>
      <c r="BQ278" s="39">
        <v>0</v>
      </c>
      <c r="BR278" s="39">
        <f t="shared" si="2559"/>
        <v>0</v>
      </c>
      <c r="BS278" s="39">
        <v>0</v>
      </c>
      <c r="BT278" s="39">
        <f t="shared" si="2560"/>
        <v>0</v>
      </c>
      <c r="BU278" s="39">
        <v>0</v>
      </c>
      <c r="BV278" s="39">
        <f t="shared" si="2561"/>
        <v>0</v>
      </c>
      <c r="BW278" s="39">
        <v>0</v>
      </c>
      <c r="BX278" s="39">
        <f t="shared" si="2562"/>
        <v>0</v>
      </c>
      <c r="BY278" s="39"/>
      <c r="BZ278" s="39">
        <f t="shared" si="2563"/>
        <v>0</v>
      </c>
      <c r="CA278" s="39">
        <v>0</v>
      </c>
      <c r="CB278" s="39">
        <f t="shared" si="2564"/>
        <v>0</v>
      </c>
      <c r="CC278" s="39"/>
      <c r="CD278" s="39">
        <f t="shared" si="2565"/>
        <v>0</v>
      </c>
      <c r="CE278" s="39"/>
      <c r="CF278" s="39">
        <f t="shared" si="2566"/>
        <v>0</v>
      </c>
      <c r="CG278" s="39"/>
      <c r="CH278" s="39">
        <f t="shared" si="2567"/>
        <v>0</v>
      </c>
      <c r="CI278" s="39"/>
      <c r="CJ278" s="39">
        <f t="shared" si="2568"/>
        <v>0</v>
      </c>
      <c r="CK278" s="39">
        <v>3</v>
      </c>
      <c r="CL278" s="39">
        <f t="shared" si="2569"/>
        <v>87985.223200000008</v>
      </c>
      <c r="CM278" s="39">
        <v>13</v>
      </c>
      <c r="CN278" s="39">
        <f t="shared" si="2570"/>
        <v>466285.72244799999</v>
      </c>
      <c r="CO278" s="39">
        <v>7</v>
      </c>
      <c r="CP278" s="39">
        <f t="shared" si="2571"/>
        <v>288641.89233600005</v>
      </c>
      <c r="CQ278" s="44"/>
      <c r="CR278" s="39">
        <f t="shared" si="2572"/>
        <v>0</v>
      </c>
      <c r="CS278" s="39">
        <v>2</v>
      </c>
      <c r="CT278" s="39">
        <f t="shared" si="2573"/>
        <v>80603.911808000004</v>
      </c>
      <c r="CU278" s="39"/>
      <c r="CV278" s="39">
        <f t="shared" si="2574"/>
        <v>0</v>
      </c>
      <c r="CW278" s="39">
        <v>1</v>
      </c>
      <c r="CX278" s="39">
        <f t="shared" si="2575"/>
        <v>40376.682864000002</v>
      </c>
      <c r="CY278" s="39"/>
      <c r="CZ278" s="39">
        <f t="shared" si="2576"/>
        <v>0</v>
      </c>
      <c r="DA278" s="39">
        <v>5</v>
      </c>
      <c r="DB278" s="39">
        <f t="shared" si="2577"/>
        <v>201883.41432000001</v>
      </c>
      <c r="DC278" s="39">
        <v>1</v>
      </c>
      <c r="DD278" s="39">
        <f t="shared" si="2578"/>
        <v>33307.638933333335</v>
      </c>
      <c r="DE278" s="39">
        <v>3</v>
      </c>
      <c r="DF278" s="39">
        <f t="shared" si="2579"/>
        <v>102899.57272</v>
      </c>
      <c r="DG278" s="39"/>
      <c r="DH278" s="39">
        <f t="shared" si="2580"/>
        <v>0</v>
      </c>
      <c r="DI278" s="39"/>
      <c r="DJ278" s="39">
        <f t="shared" si="2581"/>
        <v>0</v>
      </c>
      <c r="DK278" s="39"/>
      <c r="DL278" s="39">
        <f t="shared" si="2582"/>
        <v>0</v>
      </c>
      <c r="DM278" s="39"/>
      <c r="DN278" s="39">
        <f t="shared" si="2526"/>
        <v>0</v>
      </c>
      <c r="DO278" s="39"/>
      <c r="DP278" s="39">
        <f t="shared" si="2529"/>
        <v>0</v>
      </c>
      <c r="DQ278" s="39">
        <f t="shared" si="2527"/>
        <v>414</v>
      </c>
      <c r="DR278" s="39">
        <f t="shared" si="2528"/>
        <v>13800858.162616</v>
      </c>
    </row>
    <row r="279" spans="1:122" ht="30" customHeight="1" x14ac:dyDescent="0.25">
      <c r="A279" s="46"/>
      <c r="B279" s="47">
        <v>238</v>
      </c>
      <c r="C279" s="33" t="s">
        <v>410</v>
      </c>
      <c r="D279" s="34">
        <f t="shared" si="2531"/>
        <v>19063</v>
      </c>
      <c r="E279" s="35">
        <v>18530</v>
      </c>
      <c r="F279" s="35">
        <v>18715</v>
      </c>
      <c r="G279" s="48">
        <v>1.62</v>
      </c>
      <c r="H279" s="37">
        <v>1</v>
      </c>
      <c r="I279" s="68">
        <v>0.9</v>
      </c>
      <c r="J279" s="66"/>
      <c r="K279" s="34">
        <v>1.4</v>
      </c>
      <c r="L279" s="34">
        <v>1.68</v>
      </c>
      <c r="M279" s="34">
        <v>2.23</v>
      </c>
      <c r="N279" s="34">
        <v>2.57</v>
      </c>
      <c r="O279" s="39">
        <v>191</v>
      </c>
      <c r="P279" s="39">
        <f t="shared" si="2532"/>
        <v>8130595.8195000002</v>
      </c>
      <c r="Q279" s="39">
        <v>0</v>
      </c>
      <c r="R279" s="39">
        <f t="shared" si="2533"/>
        <v>0</v>
      </c>
      <c r="S279" s="39">
        <v>0</v>
      </c>
      <c r="T279" s="39">
        <f t="shared" si="2534"/>
        <v>0</v>
      </c>
      <c r="U279" s="39"/>
      <c r="V279" s="39">
        <f t="shared" si="2535"/>
        <v>0</v>
      </c>
      <c r="W279" s="39">
        <v>12</v>
      </c>
      <c r="X279" s="39">
        <f t="shared" si="2536"/>
        <v>514497.73914000002</v>
      </c>
      <c r="Y279" s="39">
        <v>21</v>
      </c>
      <c r="Z279" s="39">
        <f t="shared" si="2537"/>
        <v>893939.85450000013</v>
      </c>
      <c r="AA279" s="39">
        <v>0</v>
      </c>
      <c r="AB279" s="39">
        <f t="shared" si="2538"/>
        <v>0</v>
      </c>
      <c r="AC279" s="39">
        <v>0</v>
      </c>
      <c r="AD279" s="39">
        <f t="shared" si="2539"/>
        <v>0</v>
      </c>
      <c r="AE279" s="39">
        <v>0</v>
      </c>
      <c r="AF279" s="39">
        <f t="shared" si="2540"/>
        <v>0</v>
      </c>
      <c r="AG279" s="39">
        <v>0</v>
      </c>
      <c r="AH279" s="39">
        <f t="shared" si="2541"/>
        <v>0</v>
      </c>
      <c r="AI279" s="39">
        <v>6</v>
      </c>
      <c r="AJ279" s="39">
        <f t="shared" si="2542"/>
        <v>218012.97420000003</v>
      </c>
      <c r="AK279" s="39"/>
      <c r="AL279" s="39">
        <f t="shared" si="2543"/>
        <v>0</v>
      </c>
      <c r="AM279" s="42">
        <v>0</v>
      </c>
      <c r="AN279" s="39">
        <f t="shared" si="2544"/>
        <v>0</v>
      </c>
      <c r="AO279" s="43">
        <v>147</v>
      </c>
      <c r="AP279" s="39">
        <f t="shared" si="2545"/>
        <v>7246736.0636328012</v>
      </c>
      <c r="AQ279" s="39">
        <v>0</v>
      </c>
      <c r="AR279" s="39">
        <f t="shared" si="2546"/>
        <v>0</v>
      </c>
      <c r="AS279" s="39">
        <v>2</v>
      </c>
      <c r="AT279" s="39">
        <f t="shared" si="2547"/>
        <v>98595.048484800005</v>
      </c>
      <c r="AU279" s="39"/>
      <c r="AV279" s="39">
        <f t="shared" si="2548"/>
        <v>0</v>
      </c>
      <c r="AW279" s="39"/>
      <c r="AX279" s="39">
        <f t="shared" si="2549"/>
        <v>0</v>
      </c>
      <c r="AY279" s="39"/>
      <c r="AZ279" s="39">
        <f t="shared" si="2550"/>
        <v>0</v>
      </c>
      <c r="BA279" s="39">
        <v>1</v>
      </c>
      <c r="BB279" s="39">
        <f t="shared" si="2551"/>
        <v>47966.098131000006</v>
      </c>
      <c r="BC279" s="39">
        <v>0</v>
      </c>
      <c r="BD279" s="39">
        <f t="shared" si="2552"/>
        <v>0</v>
      </c>
      <c r="BE279" s="39">
        <v>0</v>
      </c>
      <c r="BF279" s="39">
        <f t="shared" si="2553"/>
        <v>0</v>
      </c>
      <c r="BG279" s="39">
        <v>0</v>
      </c>
      <c r="BH279" s="39">
        <f t="shared" si="2554"/>
        <v>0</v>
      </c>
      <c r="BI279" s="39">
        <v>0</v>
      </c>
      <c r="BJ279" s="39">
        <f t="shared" si="2555"/>
        <v>0</v>
      </c>
      <c r="BK279" s="39">
        <v>147</v>
      </c>
      <c r="BL279" s="39">
        <f t="shared" si="2556"/>
        <v>6302597.3044650005</v>
      </c>
      <c r="BM279" s="39"/>
      <c r="BN279" s="39">
        <f t="shared" si="2557"/>
        <v>0</v>
      </c>
      <c r="BO279" s="49">
        <v>0</v>
      </c>
      <c r="BP279" s="39">
        <f t="shared" si="2558"/>
        <v>0</v>
      </c>
      <c r="BQ279" s="39">
        <v>0</v>
      </c>
      <c r="BR279" s="39">
        <f t="shared" si="2559"/>
        <v>0</v>
      </c>
      <c r="BS279" s="39">
        <v>0</v>
      </c>
      <c r="BT279" s="39">
        <f t="shared" si="2560"/>
        <v>0</v>
      </c>
      <c r="BU279" s="39">
        <v>0</v>
      </c>
      <c r="BV279" s="39">
        <f t="shared" si="2561"/>
        <v>0</v>
      </c>
      <c r="BW279" s="39">
        <v>0</v>
      </c>
      <c r="BX279" s="39">
        <f t="shared" si="2562"/>
        <v>0</v>
      </c>
      <c r="BY279" s="39"/>
      <c r="BZ279" s="39">
        <f t="shared" si="2563"/>
        <v>0</v>
      </c>
      <c r="CA279" s="39">
        <v>0</v>
      </c>
      <c r="CB279" s="39">
        <f t="shared" si="2564"/>
        <v>0</v>
      </c>
      <c r="CC279" s="39"/>
      <c r="CD279" s="39">
        <f t="shared" si="2565"/>
        <v>0</v>
      </c>
      <c r="CE279" s="39">
        <v>0</v>
      </c>
      <c r="CF279" s="39">
        <f t="shared" si="2566"/>
        <v>0</v>
      </c>
      <c r="CG279" s="39"/>
      <c r="CH279" s="39">
        <f t="shared" si="2567"/>
        <v>0</v>
      </c>
      <c r="CI279" s="39"/>
      <c r="CJ279" s="39">
        <f t="shared" si="2568"/>
        <v>0</v>
      </c>
      <c r="CK279" s="39"/>
      <c r="CL279" s="39">
        <f t="shared" si="2569"/>
        <v>0</v>
      </c>
      <c r="CM279" s="39">
        <v>3</v>
      </c>
      <c r="CN279" s="39">
        <f t="shared" si="2570"/>
        <v>146530.67388120003</v>
      </c>
      <c r="CO279" s="39"/>
      <c r="CP279" s="39">
        <f t="shared" si="2571"/>
        <v>0</v>
      </c>
      <c r="CQ279" s="44"/>
      <c r="CR279" s="39">
        <f t="shared" si="2572"/>
        <v>0</v>
      </c>
      <c r="CS279" s="39"/>
      <c r="CT279" s="39">
        <f t="shared" si="2573"/>
        <v>0</v>
      </c>
      <c r="CU279" s="39"/>
      <c r="CV279" s="39">
        <f t="shared" si="2574"/>
        <v>0</v>
      </c>
      <c r="CW279" s="39">
        <v>1</v>
      </c>
      <c r="CX279" s="39">
        <f t="shared" si="2575"/>
        <v>54980.780702399992</v>
      </c>
      <c r="CY279" s="39"/>
      <c r="CZ279" s="39">
        <f t="shared" si="2576"/>
        <v>0</v>
      </c>
      <c r="DA279" s="39"/>
      <c r="DB279" s="39">
        <f t="shared" si="2577"/>
        <v>0</v>
      </c>
      <c r="DC279" s="39"/>
      <c r="DD279" s="39">
        <f t="shared" si="2578"/>
        <v>0</v>
      </c>
      <c r="DE279" s="39"/>
      <c r="DF279" s="39">
        <f t="shared" si="2579"/>
        <v>0</v>
      </c>
      <c r="DG279" s="39"/>
      <c r="DH279" s="39">
        <f t="shared" si="2580"/>
        <v>0</v>
      </c>
      <c r="DI279" s="39"/>
      <c r="DJ279" s="39">
        <f t="shared" si="2581"/>
        <v>0</v>
      </c>
      <c r="DK279" s="39"/>
      <c r="DL279" s="39">
        <f t="shared" si="2582"/>
        <v>0</v>
      </c>
      <c r="DM279" s="39"/>
      <c r="DN279" s="39">
        <f t="shared" si="2526"/>
        <v>0</v>
      </c>
      <c r="DO279" s="39"/>
      <c r="DP279" s="39">
        <f t="shared" si="2529"/>
        <v>0</v>
      </c>
      <c r="DQ279" s="39">
        <f t="shared" si="2527"/>
        <v>531</v>
      </c>
      <c r="DR279" s="39">
        <f t="shared" si="2528"/>
        <v>23654452.356637198</v>
      </c>
    </row>
    <row r="280" spans="1:122" ht="30" customHeight="1" x14ac:dyDescent="0.25">
      <c r="A280" s="46"/>
      <c r="B280" s="47">
        <v>239</v>
      </c>
      <c r="C280" s="33" t="s">
        <v>411</v>
      </c>
      <c r="D280" s="34">
        <f t="shared" si="2531"/>
        <v>19063</v>
      </c>
      <c r="E280" s="35">
        <v>18530</v>
      </c>
      <c r="F280" s="35">
        <v>18715</v>
      </c>
      <c r="G280" s="48">
        <v>1.95</v>
      </c>
      <c r="H280" s="37">
        <v>1</v>
      </c>
      <c r="I280" s="37">
        <v>1</v>
      </c>
      <c r="J280" s="38"/>
      <c r="K280" s="34">
        <v>1.4</v>
      </c>
      <c r="L280" s="34">
        <v>1.68</v>
      </c>
      <c r="M280" s="34">
        <v>2.23</v>
      </c>
      <c r="N280" s="34">
        <v>2.57</v>
      </c>
      <c r="O280" s="39">
        <v>35</v>
      </c>
      <c r="P280" s="39">
        <f t="shared" si="2532"/>
        <v>1907493.713125</v>
      </c>
      <c r="Q280" s="39">
        <v>1</v>
      </c>
      <c r="R280" s="39">
        <f t="shared" si="2533"/>
        <v>54499.820374999996</v>
      </c>
      <c r="S280" s="39">
        <v>0</v>
      </c>
      <c r="T280" s="39">
        <f t="shared" si="2534"/>
        <v>0</v>
      </c>
      <c r="U280" s="39"/>
      <c r="V280" s="39">
        <f t="shared" si="2535"/>
        <v>0</v>
      </c>
      <c r="W280" s="39">
        <v>6</v>
      </c>
      <c r="X280" s="39">
        <f t="shared" si="2536"/>
        <v>329210.706825</v>
      </c>
      <c r="Y280" s="39">
        <v>2</v>
      </c>
      <c r="Z280" s="39">
        <f t="shared" si="2537"/>
        <v>108999.64074999999</v>
      </c>
      <c r="AA280" s="39">
        <v>0</v>
      </c>
      <c r="AB280" s="39">
        <f t="shared" si="2538"/>
        <v>0</v>
      </c>
      <c r="AC280" s="39">
        <v>0</v>
      </c>
      <c r="AD280" s="39">
        <f t="shared" si="2539"/>
        <v>0</v>
      </c>
      <c r="AE280" s="39">
        <v>0</v>
      </c>
      <c r="AF280" s="39">
        <f t="shared" si="2540"/>
        <v>0</v>
      </c>
      <c r="AG280" s="39">
        <v>0</v>
      </c>
      <c r="AH280" s="39">
        <f t="shared" si="2541"/>
        <v>0</v>
      </c>
      <c r="AI280" s="39"/>
      <c r="AJ280" s="39">
        <f t="shared" si="2542"/>
        <v>0</v>
      </c>
      <c r="AK280" s="39"/>
      <c r="AL280" s="39">
        <f t="shared" si="2543"/>
        <v>0</v>
      </c>
      <c r="AM280" s="42">
        <v>0</v>
      </c>
      <c r="AN280" s="39">
        <f t="shared" si="2544"/>
        <v>0</v>
      </c>
      <c r="AO280" s="43">
        <v>35</v>
      </c>
      <c r="AP280" s="39">
        <f t="shared" si="2545"/>
        <v>2204839.7552999998</v>
      </c>
      <c r="AQ280" s="39">
        <v>0</v>
      </c>
      <c r="AR280" s="39">
        <f t="shared" si="2546"/>
        <v>0</v>
      </c>
      <c r="AS280" s="39">
        <v>2</v>
      </c>
      <c r="AT280" s="39">
        <f t="shared" si="2547"/>
        <v>125990.84315999999</v>
      </c>
      <c r="AU280" s="39"/>
      <c r="AV280" s="39">
        <f t="shared" si="2548"/>
        <v>0</v>
      </c>
      <c r="AW280" s="39"/>
      <c r="AX280" s="39">
        <f t="shared" si="2549"/>
        <v>0</v>
      </c>
      <c r="AY280" s="39"/>
      <c r="AZ280" s="39">
        <f t="shared" si="2550"/>
        <v>0</v>
      </c>
      <c r="BA280" s="39">
        <v>0</v>
      </c>
      <c r="BB280" s="39">
        <f t="shared" si="2551"/>
        <v>0</v>
      </c>
      <c r="BC280" s="39">
        <v>0</v>
      </c>
      <c r="BD280" s="39">
        <f t="shared" si="2552"/>
        <v>0</v>
      </c>
      <c r="BE280" s="39">
        <v>0</v>
      </c>
      <c r="BF280" s="39">
        <f t="shared" si="2553"/>
        <v>0</v>
      </c>
      <c r="BG280" s="39">
        <v>0</v>
      </c>
      <c r="BH280" s="39">
        <f t="shared" si="2554"/>
        <v>0</v>
      </c>
      <c r="BI280" s="39">
        <v>0</v>
      </c>
      <c r="BJ280" s="39">
        <f t="shared" si="2555"/>
        <v>0</v>
      </c>
      <c r="BK280" s="39">
        <v>52</v>
      </c>
      <c r="BL280" s="39">
        <f t="shared" si="2556"/>
        <v>2853159.4591499995</v>
      </c>
      <c r="BM280" s="39"/>
      <c r="BN280" s="39">
        <f t="shared" si="2557"/>
        <v>0</v>
      </c>
      <c r="BO280" s="49">
        <v>0</v>
      </c>
      <c r="BP280" s="39">
        <f t="shared" si="2558"/>
        <v>0</v>
      </c>
      <c r="BQ280" s="39">
        <v>0</v>
      </c>
      <c r="BR280" s="39">
        <f t="shared" si="2559"/>
        <v>0</v>
      </c>
      <c r="BS280" s="39">
        <v>0</v>
      </c>
      <c r="BT280" s="39">
        <f t="shared" si="2560"/>
        <v>0</v>
      </c>
      <c r="BU280" s="39">
        <v>0</v>
      </c>
      <c r="BV280" s="39">
        <f t="shared" si="2561"/>
        <v>0</v>
      </c>
      <c r="BW280" s="39">
        <v>0</v>
      </c>
      <c r="BX280" s="39">
        <f t="shared" si="2562"/>
        <v>0</v>
      </c>
      <c r="BY280" s="39"/>
      <c r="BZ280" s="39">
        <f t="shared" si="2563"/>
        <v>0</v>
      </c>
      <c r="CA280" s="39">
        <v>0</v>
      </c>
      <c r="CB280" s="39">
        <f t="shared" si="2564"/>
        <v>0</v>
      </c>
      <c r="CC280" s="39"/>
      <c r="CD280" s="39">
        <f t="shared" si="2565"/>
        <v>0</v>
      </c>
      <c r="CE280" s="39">
        <v>0</v>
      </c>
      <c r="CF280" s="39">
        <f t="shared" si="2566"/>
        <v>0</v>
      </c>
      <c r="CG280" s="39"/>
      <c r="CH280" s="39">
        <f t="shared" si="2567"/>
        <v>0</v>
      </c>
      <c r="CI280" s="39"/>
      <c r="CJ280" s="39">
        <f t="shared" si="2568"/>
        <v>0</v>
      </c>
      <c r="CK280" s="39"/>
      <c r="CL280" s="39">
        <f t="shared" si="2569"/>
        <v>0</v>
      </c>
      <c r="CM280" s="39">
        <v>3</v>
      </c>
      <c r="CN280" s="39">
        <f t="shared" si="2570"/>
        <v>187346.94205499999</v>
      </c>
      <c r="CO280" s="39"/>
      <c r="CP280" s="39">
        <f t="shared" si="2571"/>
        <v>0</v>
      </c>
      <c r="CQ280" s="44"/>
      <c r="CR280" s="39">
        <f t="shared" si="2572"/>
        <v>0</v>
      </c>
      <c r="CS280" s="39"/>
      <c r="CT280" s="39">
        <f t="shared" si="2573"/>
        <v>0</v>
      </c>
      <c r="CU280" s="39"/>
      <c r="CV280" s="39">
        <f t="shared" si="2574"/>
        <v>0</v>
      </c>
      <c r="CW280" s="39"/>
      <c r="CX280" s="39">
        <f t="shared" si="2575"/>
        <v>0</v>
      </c>
      <c r="CY280" s="39"/>
      <c r="CZ280" s="39">
        <f t="shared" si="2576"/>
        <v>0</v>
      </c>
      <c r="DA280" s="39">
        <v>1</v>
      </c>
      <c r="DB280" s="39">
        <f t="shared" si="2577"/>
        <v>70298.688914999977</v>
      </c>
      <c r="DC280" s="39"/>
      <c r="DD280" s="39">
        <f t="shared" si="2578"/>
        <v>0</v>
      </c>
      <c r="DE280" s="39"/>
      <c r="DF280" s="39">
        <f t="shared" si="2579"/>
        <v>0</v>
      </c>
      <c r="DG280" s="39"/>
      <c r="DH280" s="39">
        <f t="shared" si="2580"/>
        <v>0</v>
      </c>
      <c r="DI280" s="39"/>
      <c r="DJ280" s="39">
        <f t="shared" si="2581"/>
        <v>0</v>
      </c>
      <c r="DK280" s="39"/>
      <c r="DL280" s="39">
        <f t="shared" si="2582"/>
        <v>0</v>
      </c>
      <c r="DM280" s="39"/>
      <c r="DN280" s="39">
        <f t="shared" si="2526"/>
        <v>0</v>
      </c>
      <c r="DO280" s="39"/>
      <c r="DP280" s="39">
        <f t="shared" si="2529"/>
        <v>0</v>
      </c>
      <c r="DQ280" s="39">
        <f t="shared" si="2527"/>
        <v>137</v>
      </c>
      <c r="DR280" s="39">
        <f t="shared" si="2528"/>
        <v>7841839.5696549993</v>
      </c>
    </row>
    <row r="281" spans="1:122" ht="30" customHeight="1" x14ac:dyDescent="0.25">
      <c r="A281" s="46"/>
      <c r="B281" s="47">
        <v>240</v>
      </c>
      <c r="C281" s="33" t="s">
        <v>412</v>
      </c>
      <c r="D281" s="34">
        <f t="shared" si="2531"/>
        <v>19063</v>
      </c>
      <c r="E281" s="35">
        <v>18530</v>
      </c>
      <c r="F281" s="35">
        <v>18715</v>
      </c>
      <c r="G281" s="48">
        <v>2.14</v>
      </c>
      <c r="H281" s="37">
        <v>1</v>
      </c>
      <c r="I281" s="37">
        <v>1</v>
      </c>
      <c r="J281" s="38"/>
      <c r="K281" s="34">
        <v>1.4</v>
      </c>
      <c r="L281" s="34">
        <v>1.68</v>
      </c>
      <c r="M281" s="34">
        <v>2.23</v>
      </c>
      <c r="N281" s="34">
        <v>2.57</v>
      </c>
      <c r="O281" s="39">
        <v>240</v>
      </c>
      <c r="P281" s="39">
        <f t="shared" ref="P281:P282" si="2583">(O281/12*5*$D281*$G281*$H281*$K281)+(O281/12*4*$E281*$G281*$I281*$K281)+(O281/12*3*$F281*$G281*$I281*$K281)</f>
        <v>13516753.6</v>
      </c>
      <c r="Q281" s="39">
        <v>0</v>
      </c>
      <c r="R281" s="39">
        <f t="shared" ref="R281:R282" si="2584">(Q281/12*5*$D281*$G281*$H281*$K281)+(Q281/12*4*$E281*$G281*$I281*$K281)+(Q281/12*3*$F281*$G281*$I281*$K281)</f>
        <v>0</v>
      </c>
      <c r="S281" s="39"/>
      <c r="T281" s="39">
        <f t="shared" ref="T281:T282" si="2585">(S281/12*5*$D281*$G281*$H281*$K281)+(S281/12*4*$E281*$G281*$I281*$K281)+(S281/12*3*$F281*$G281*$I281*$K281)</f>
        <v>0</v>
      </c>
      <c r="U281" s="39"/>
      <c r="V281" s="39">
        <f t="shared" ref="V281:V282" si="2586">(U281/12*5*$D281*$G281*$H281*$K281)+(U281/12*4*$E281*$G281*$I281*$K281)+(U281/12*3*$F281*$G281*$I281*$K281)</f>
        <v>0</v>
      </c>
      <c r="W281" s="39">
        <v>0</v>
      </c>
      <c r="X281" s="39">
        <f t="shared" ref="X281:X282" si="2587">(W281/12*5*$D281*$G281*$H281*$K281)+(W281/12*4*$E281*$G281*$I281*$K281)+(W281/12*3*$F281*$G281*$I281*$K281)</f>
        <v>0</v>
      </c>
      <c r="Y281" s="39">
        <v>6</v>
      </c>
      <c r="Z281" s="39">
        <f t="shared" ref="Z281:Z282" si="2588">(Y281/12*5*$D281*$G281*$H281*$K281)+(Y281/12*4*$E281*$G281*$I281*$K281)+(Y281/12*3*$F281*$G281*$I281*$K281)</f>
        <v>337918.83999999997</v>
      </c>
      <c r="AA281" s="39"/>
      <c r="AB281" s="39">
        <f t="shared" ref="AB281:AB282" si="2589">(AA281/12*5*$D281*$G281*$H281*$K281)+(AA281/12*4*$E281*$G281*$I281*$K281)+(AA281/12*3*$F281*$G281*$I281*$K281)</f>
        <v>0</v>
      </c>
      <c r="AC281" s="39"/>
      <c r="AD281" s="39">
        <f t="shared" ref="AD281:AD282" si="2590">(AC281/12*5*$D281*$G281*$H281*$K281)+(AC281/12*4*$E281*$G281*$I281*$K281)+(AC281/12*3*$F281*$G281*$I281*$K281)</f>
        <v>0</v>
      </c>
      <c r="AE281" s="39">
        <v>0</v>
      </c>
      <c r="AF281" s="39">
        <f t="shared" ref="AF281:AF282" si="2591">(AE281/12*5*$D281*$G281*$H281*$K281)+(AE281/12*4*$E281*$G281*$I281*$K281)+(AE281/12*3*$F281*$G281*$I281*$K281)</f>
        <v>0</v>
      </c>
      <c r="AG281" s="39">
        <v>0</v>
      </c>
      <c r="AH281" s="39">
        <f t="shared" ref="AH281:AH282" si="2592">(AG281/12*5*$D281*$G281*$H281*$K281)+(AG281/12*4*$E281*$G281*$I281*$K281)+(AG281/12*3*$F281*$G281*$I281*$K281)</f>
        <v>0</v>
      </c>
      <c r="AI281" s="39">
        <v>11</v>
      </c>
      <c r="AJ281" s="39">
        <f t="shared" ref="AJ281:AJ282" si="2593">(AI281/12*5*$D281*$G281*$H281*$K281)+(AI281/12*4*$E281*$G281*$I281*$K281)+(AI281/12*3*$F281*$G281*$I281*$K281)</f>
        <v>619517.87333333329</v>
      </c>
      <c r="AK281" s="39"/>
      <c r="AL281" s="39">
        <f t="shared" ref="AL281:AL282" si="2594">(AK281/12*5*$D281*$G281*$H281*$K281)+(AK281/12*4*$E281*$G281*$I281*$K281)+(AK281/12*3*$F281*$G281*$I281*$K281)</f>
        <v>0</v>
      </c>
      <c r="AM281" s="42">
        <v>0</v>
      </c>
      <c r="AN281" s="39">
        <f t="shared" ref="AN281:AN282" si="2595">(AM281/12*5*$D281*$G281*$H281*$K281)+(AM281/12*4*$E281*$G281*$I281*$K281)+(AM281/12*3*$F281*$G281*$I281*$K281)</f>
        <v>0</v>
      </c>
      <c r="AO281" s="69">
        <v>101</v>
      </c>
      <c r="AP281" s="39">
        <f t="shared" ref="AP281:AP282" si="2596">(AO281/12*5*$D281*$G281*$H281*$L281)+(AO281/12*4*$E281*$G281*$I281*$L281)+(AO281/12*3*$F281*$G281*$I281*$L281)</f>
        <v>6825960.568</v>
      </c>
      <c r="AQ281" s="39"/>
      <c r="AR281" s="39">
        <f t="shared" ref="AR281:AR282" si="2597">(AQ281/12*5*$D281*$G281*$H281*$L281)+(AQ281/12*4*$E281*$G281*$I281*$L281)+(AQ281/12*3*$F281*$G281*$I281*$L281)</f>
        <v>0</v>
      </c>
      <c r="AS281" s="39">
        <v>2</v>
      </c>
      <c r="AT281" s="39">
        <f t="shared" ref="AT281:AT282" si="2598">(AS281/12*5*$D281*$G281*$H281*$L281)+(AS281/12*4*$E281*$G281*$I281*$L281)+(AS281/12*3*$F281*$G281*$I281*$L281)</f>
        <v>135167.53599999999</v>
      </c>
      <c r="AU281" s="39"/>
      <c r="AV281" s="39">
        <f t="shared" ref="AV281:AV282" si="2599">(AU281/12*5*$D281*$G281*$H281*$L281)+(AU281/12*4*$E281*$G281*$I281*$L281)+(AU281/12*3*$F281*$G281*$I281*$L281)</f>
        <v>0</v>
      </c>
      <c r="AW281" s="39"/>
      <c r="AX281" s="39">
        <f t="shared" ref="AX281:AX282" si="2600">(AW281/12*5*$D281*$G281*$H281*$K281)+(AW281/12*4*$E281*$G281*$I281*$K281)+(AW281/12*3*$F281*$G281*$I281*$K281)</f>
        <v>0</v>
      </c>
      <c r="AY281" s="39"/>
      <c r="AZ281" s="39">
        <f t="shared" ref="AZ281:AZ282" si="2601">(AY281/12*5*$D281*$G281*$H281*$K281)+(AY281/12*4*$E281*$G281*$I281*$K281)+(AY281/12*3*$F281*$G281*$I281*$K281)</f>
        <v>0</v>
      </c>
      <c r="BA281" s="39"/>
      <c r="BB281" s="39">
        <f t="shared" ref="BB281:BB282" si="2602">(BA281/12*5*$D281*$G281*$H281*$L281)+(BA281/12*4*$E281*$G281*$I281*$L281)+(BA281/12*3*$F281*$G281*$I281*$L281)</f>
        <v>0</v>
      </c>
      <c r="BC281" s="39"/>
      <c r="BD281" s="39">
        <f t="shared" ref="BD281:BD282" si="2603">(BC281/12*5*$D281*$G281*$H281*$K281)+(BC281/12*4*$E281*$G281*$I281*$K281)+(BC281/12*3*$F281*$G281*$I281*$K281)</f>
        <v>0</v>
      </c>
      <c r="BE281" s="39"/>
      <c r="BF281" s="39">
        <f t="shared" ref="BF281:BF282" si="2604">(BE281/12*5*$D281*$G281*$H281*$K281)+(BE281/12*4*$E281*$G281*$I281*$K281)+(BE281/12*3*$F281*$G281*$I281*$K281)</f>
        <v>0</v>
      </c>
      <c r="BG281" s="39"/>
      <c r="BH281" s="39">
        <f t="shared" ref="BH281:BH282" si="2605">(BG281/12*5*$D281*$G281*$H281*$K281)+(BG281/12*4*$E281*$G281*$I281*$K281)+(BG281/12*3*$F281*$G281*$I281*$K281)</f>
        <v>0</v>
      </c>
      <c r="BI281" s="39"/>
      <c r="BJ281" s="39">
        <f t="shared" ref="BJ281:BJ282" si="2606">(BI281/12*5*$D281*$G281*$H281*$L281)+(BI281/12*4*$E281*$G281*$I281*$L281)+(BI281/12*3*$F281*$G281*$I281*$L281)</f>
        <v>0</v>
      </c>
      <c r="BK281" s="39">
        <v>165</v>
      </c>
      <c r="BL281" s="39">
        <f t="shared" ref="BL281:BL282" si="2607">(BK281/12*5*$D281*$G281*$H281*$K281)+(BK281/12*4*$E281*$G281*$I281*$K281)+(BK281/12*3*$F281*$G281*$I281*$K281)</f>
        <v>9292768.0999999996</v>
      </c>
      <c r="BM281" s="39"/>
      <c r="BN281" s="39">
        <f t="shared" ref="BN281:BN282" si="2608">(BM281/12*5*$D281*$G281*$H281*$K281)+(BM281/12*4*$E281*$G281*$I281*$K281)+(BM281/12*3*$F281*$G281*$I281*$K281)</f>
        <v>0</v>
      </c>
      <c r="BO281" s="49"/>
      <c r="BP281" s="39">
        <f t="shared" ref="BP281:BP282" si="2609">(BO281/12*5*$D281*$G281*$H281*$L281)+(BO281/12*4*$E281*$G281*$I281*$L281)+(BO281/12*3*$F281*$G281*$I281*$L281)</f>
        <v>0</v>
      </c>
      <c r="BQ281" s="39">
        <v>0</v>
      </c>
      <c r="BR281" s="39">
        <f t="shared" ref="BR281:BR282" si="2610">(BQ281/12*5*$D281*$G281*$H281*$L281)+(BQ281/12*4*$E281*$G281*$I281*$L281)+(BQ281/12*3*$F281*$G281*$I281*$L281)</f>
        <v>0</v>
      </c>
      <c r="BS281" s="39"/>
      <c r="BT281" s="39">
        <f t="shared" ref="BT281:BT282" si="2611">(BS281/12*5*$D281*$G281*$H281*$K281)+(BS281/12*4*$E281*$G281*$I281*$K281)+(BS281/12*3*$F281*$G281*$I281*$K281)</f>
        <v>0</v>
      </c>
      <c r="BU281" s="39"/>
      <c r="BV281" s="39">
        <f t="shared" ref="BV281:BV282" si="2612">(BU281/12*5*$D281*$G281*$H281*$K281)+(BU281/12*4*$E281*$G281*$I281*$K281)+(BU281/12*3*$F281*$G281*$I281*$K281)</f>
        <v>0</v>
      </c>
      <c r="BW281" s="39"/>
      <c r="BX281" s="39">
        <f t="shared" ref="BX281:BX282" si="2613">(BW281/12*5*$D281*$G281*$H281*$L281)+(BW281/12*4*$E281*$G281*$I281*$L281)+(BW281/12*3*$F281*$G281*$I281*$L281)</f>
        <v>0</v>
      </c>
      <c r="BY281" s="39"/>
      <c r="BZ281" s="39">
        <f t="shared" ref="BZ281:BZ282" si="2614">(BY281/12*5*$D281*$G281*$H281*$L281)+(BY281/12*4*$E281*$G281*$I281*$L281)+(BY281/12*3*$F281*$G281*$I281*$L281)</f>
        <v>0</v>
      </c>
      <c r="CA281" s="39"/>
      <c r="CB281" s="39">
        <f t="shared" ref="CB281:CB282" si="2615">(CA281/12*5*$D281*$G281*$H281*$K281)+(CA281/12*4*$E281*$G281*$I281*$K281)+(CA281/12*3*$F281*$G281*$I281*$K281)</f>
        <v>0</v>
      </c>
      <c r="CC281" s="39"/>
      <c r="CD281" s="39">
        <f t="shared" ref="CD281:CD282" si="2616">(CC281/12*5*$D281*$G281*$H281*$L281)+(CC281/12*4*$E281*$G281*$I281*$L281)+(CC281/12*3*$F281*$G281*$I281*$L281)</f>
        <v>0</v>
      </c>
      <c r="CE281" s="39"/>
      <c r="CF281" s="39">
        <f t="shared" ref="CF281:CF282" si="2617">(CE281/12*5*$D281*$G281*$H281*$K281)+(CE281/12*4*$E281*$G281*$I281*$K281)+(CE281/12*3*$F281*$G281*$I281*$K281)</f>
        <v>0</v>
      </c>
      <c r="CG281" s="39"/>
      <c r="CH281" s="39">
        <f t="shared" ref="CH281:CH282" si="2618">(CG281/12*5*$D281*$G281*$H281*$K281)+(CG281/12*4*$E281*$G281*$I281*$K281)+(CG281/12*3*$F281*$G281*$I281*$K281)</f>
        <v>0</v>
      </c>
      <c r="CI281" s="39"/>
      <c r="CJ281" s="39">
        <f t="shared" ref="CJ281:CJ282" si="2619">(CI281/12*5*$D281*$G281*$H281*$K281)+(CI281/12*4*$E281*$G281*$I281*$K281)+(CI281/12*3*$F281*$G281*$I281*$K281)</f>
        <v>0</v>
      </c>
      <c r="CK281" s="39"/>
      <c r="CL281" s="39">
        <f t="shared" ref="CL281:CL282" si="2620">(CK281/12*5*$D281*$G281*$H281*$K281)+(CK281/12*4*$E281*$G281*$I281*$K281)+(CK281/12*3*$F281*$G281*$I281*$K281)</f>
        <v>0</v>
      </c>
      <c r="CM281" s="39"/>
      <c r="CN281" s="39">
        <f t="shared" ref="CN281:CN282" si="2621">(CM281/12*5*$D281*$G281*$H281*$L281)+(CM281/12*4*$E281*$G281*$I281*$L281)+(CM281/12*3*$F281*$G281*$I281*$L281)</f>
        <v>0</v>
      </c>
      <c r="CO281" s="39"/>
      <c r="CP281" s="39">
        <f t="shared" ref="CP281:CP282" si="2622">(CO281/12*5*$D281*$G281*$H281*$L281)+(CO281/12*4*$E281*$G281*$I281*$L281)+(CO281/12*3*$F281*$G281*$I281*$L281)</f>
        <v>0</v>
      </c>
      <c r="CQ281" s="44"/>
      <c r="CR281" s="39">
        <f t="shared" ref="CR281:CR282" si="2623">(CQ281/12*5*$D281*$G281*$H281*$K281)+(CQ281/12*4*$E281*$G281*$I281*$K281)+(CQ281/12*3*$F281*$G281*$I281*$K281)</f>
        <v>0</v>
      </c>
      <c r="CS281" s="39"/>
      <c r="CT281" s="39">
        <f t="shared" ref="CT281:CT282" si="2624">(CS281/12*5*$D281*$G281*$H281*$L281)+(CS281/12*4*$E281*$G281*$I281*$L281)+(CS281/12*3*$F281*$G281*$I281*$L281)</f>
        <v>0</v>
      </c>
      <c r="CU281" s="39"/>
      <c r="CV281" s="39">
        <f t="shared" ref="CV281:CV282" si="2625">(CU281/12*5*$D281*$G281*$H281*$L281)+(CU281/12*4*$E281*$G281*$I281*$L281)+(CU281/12*3*$F281*$G281*$I281*$L281)</f>
        <v>0</v>
      </c>
      <c r="CW281" s="39"/>
      <c r="CX281" s="39">
        <f t="shared" ref="CX281:CX282" si="2626">(CW281/12*5*$D281*$G281*$H281*$L281)+(CW281/12*4*$E281*$G281*$I281*$L281)+(CW281/12*3*$F281*$G281*$I281*$L281)</f>
        <v>0</v>
      </c>
      <c r="CY281" s="39"/>
      <c r="CZ281" s="39">
        <f t="shared" ref="CZ281:CZ282" si="2627">(CY281/12*5*$D281*$G281*$H281*$L281)+(CY281/12*4*$E281*$G281*$I281*$L281)+(CY281/12*3*$F281*$G281*$I281*$L281)</f>
        <v>0</v>
      </c>
      <c r="DA281" s="39"/>
      <c r="DB281" s="39">
        <f t="shared" ref="DB281:DB282" si="2628">(DA281/12*5*$D281*$G281*$H281*$L281)+(DA281/12*4*$E281*$G281*$I281*$L281)+(DA281/12*3*$F281*$G281*$I281*$L281)</f>
        <v>0</v>
      </c>
      <c r="DC281" s="39"/>
      <c r="DD281" s="39">
        <f t="shared" ref="DD281:DD282" si="2629">(DC281/12*5*$D281*$G281*$H281*$K281)+(DC281/12*4*$E281*$G281*$I281*$K281)+(DC281/12*3*$F281*$G281*$I281*$K281)</f>
        <v>0</v>
      </c>
      <c r="DE281" s="39"/>
      <c r="DF281" s="39">
        <f t="shared" ref="DF281:DF282" si="2630">(DE281/12*5*$D281*$G281*$H281*$K281)+(DE281/12*4*$E281*$G281*$I281*$K281)+(DE281/12*3*$F281*$G281*$I281*$K281)</f>
        <v>0</v>
      </c>
      <c r="DG281" s="39"/>
      <c r="DH281" s="39">
        <f t="shared" ref="DH281:DH282" si="2631">(DG281/12*5*$D281*$G281*$H281*$L281)+(DG281/12*4*$E281*$G281*$I281*$L281)+(DG281/12*3*$F281*$G281*$I281*$L281)</f>
        <v>0</v>
      </c>
      <c r="DI281" s="39"/>
      <c r="DJ281" s="39">
        <f t="shared" ref="DJ281:DJ282" si="2632">(DI281/12*5*$D281*$G281*$H281*$L281)+(DI281/12*4*$E281*$G281*$I281*$L281)+(DI281/12*3*$F281*$G281*$I281*$L281)</f>
        <v>0</v>
      </c>
      <c r="DK281" s="39"/>
      <c r="DL281" s="39">
        <f t="shared" ref="DL281:DL282" si="2633">(DK281/12*5*$D281*$G281*$H281*$M281)+(DK281/12*4*$E281*$G281*$I281*$M281)+(DK281/12*3*$F281*$G281*$I281*$M281)</f>
        <v>0</v>
      </c>
      <c r="DM281" s="39"/>
      <c r="DN281" s="39">
        <f t="shared" ref="DN281:DN282" si="2634">(DM281/12*5*$D281*$G281*$H281*$N281)+(DM281/12*4*$E281*$G281*$I281*$N281)+(DM281/12*3*$F281*$G281*$I281*$N281)</f>
        <v>0</v>
      </c>
      <c r="DO281" s="39"/>
      <c r="DP281" s="39">
        <f t="shared" ref="DP281:DP282" si="2635">(DO281*$D281*$G281*$H281*$L281)</f>
        <v>0</v>
      </c>
      <c r="DQ281" s="39">
        <f t="shared" si="2527"/>
        <v>525</v>
      </c>
      <c r="DR281" s="39">
        <f t="shared" si="2528"/>
        <v>30728086.517333329</v>
      </c>
    </row>
    <row r="282" spans="1:122" ht="30" customHeight="1" x14ac:dyDescent="0.25">
      <c r="A282" s="46"/>
      <c r="B282" s="47">
        <v>241</v>
      </c>
      <c r="C282" s="33" t="s">
        <v>413</v>
      </c>
      <c r="D282" s="34">
        <f t="shared" si="2531"/>
        <v>19063</v>
      </c>
      <c r="E282" s="35">
        <v>18530</v>
      </c>
      <c r="F282" s="35">
        <v>18715</v>
      </c>
      <c r="G282" s="48">
        <v>4.13</v>
      </c>
      <c r="H282" s="37">
        <v>1</v>
      </c>
      <c r="I282" s="37">
        <v>1</v>
      </c>
      <c r="J282" s="38"/>
      <c r="K282" s="34">
        <v>1.4</v>
      </c>
      <c r="L282" s="34">
        <v>1.68</v>
      </c>
      <c r="M282" s="34">
        <v>2.23</v>
      </c>
      <c r="N282" s="34">
        <v>2.57</v>
      </c>
      <c r="O282" s="39">
        <v>16</v>
      </c>
      <c r="P282" s="39">
        <f t="shared" si="2583"/>
        <v>1739071.4133333331</v>
      </c>
      <c r="Q282" s="39">
        <v>0</v>
      </c>
      <c r="R282" s="39">
        <f t="shared" si="2584"/>
        <v>0</v>
      </c>
      <c r="S282" s="39"/>
      <c r="T282" s="39">
        <f t="shared" si="2585"/>
        <v>0</v>
      </c>
      <c r="U282" s="39"/>
      <c r="V282" s="39">
        <f t="shared" si="2586"/>
        <v>0</v>
      </c>
      <c r="W282" s="39">
        <v>3</v>
      </c>
      <c r="X282" s="39">
        <f t="shared" si="2587"/>
        <v>326075.89</v>
      </c>
      <c r="Y282" s="39">
        <v>2</v>
      </c>
      <c r="Z282" s="39">
        <f t="shared" si="2588"/>
        <v>217383.92666666664</v>
      </c>
      <c r="AA282" s="39"/>
      <c r="AB282" s="39">
        <f t="shared" si="2589"/>
        <v>0</v>
      </c>
      <c r="AC282" s="39"/>
      <c r="AD282" s="39">
        <f t="shared" si="2590"/>
        <v>0</v>
      </c>
      <c r="AE282" s="39">
        <v>0</v>
      </c>
      <c r="AF282" s="39">
        <f t="shared" si="2591"/>
        <v>0</v>
      </c>
      <c r="AG282" s="39">
        <v>0</v>
      </c>
      <c r="AH282" s="39">
        <f t="shared" si="2592"/>
        <v>0</v>
      </c>
      <c r="AI282" s="39"/>
      <c r="AJ282" s="39">
        <f t="shared" si="2593"/>
        <v>0</v>
      </c>
      <c r="AK282" s="39"/>
      <c r="AL282" s="39">
        <f t="shared" si="2594"/>
        <v>0</v>
      </c>
      <c r="AM282" s="42">
        <v>0</v>
      </c>
      <c r="AN282" s="39">
        <f t="shared" si="2595"/>
        <v>0</v>
      </c>
      <c r="AO282" s="69">
        <v>0</v>
      </c>
      <c r="AP282" s="39">
        <f t="shared" si="2596"/>
        <v>0</v>
      </c>
      <c r="AQ282" s="39"/>
      <c r="AR282" s="39">
        <f t="shared" si="2597"/>
        <v>0</v>
      </c>
      <c r="AS282" s="39"/>
      <c r="AT282" s="39">
        <f t="shared" si="2598"/>
        <v>0</v>
      </c>
      <c r="AU282" s="39">
        <v>15</v>
      </c>
      <c r="AV282" s="39">
        <f t="shared" si="2599"/>
        <v>1956455.3399999999</v>
      </c>
      <c r="AW282" s="39"/>
      <c r="AX282" s="39">
        <f t="shared" si="2600"/>
        <v>0</v>
      </c>
      <c r="AY282" s="39"/>
      <c r="AZ282" s="39">
        <f t="shared" si="2601"/>
        <v>0</v>
      </c>
      <c r="BA282" s="39"/>
      <c r="BB282" s="39">
        <f t="shared" si="2602"/>
        <v>0</v>
      </c>
      <c r="BC282" s="39"/>
      <c r="BD282" s="39">
        <f t="shared" si="2603"/>
        <v>0</v>
      </c>
      <c r="BE282" s="39"/>
      <c r="BF282" s="39">
        <f t="shared" si="2604"/>
        <v>0</v>
      </c>
      <c r="BG282" s="39"/>
      <c r="BH282" s="39">
        <f t="shared" si="2605"/>
        <v>0</v>
      </c>
      <c r="BI282" s="39"/>
      <c r="BJ282" s="39">
        <f t="shared" si="2606"/>
        <v>0</v>
      </c>
      <c r="BK282" s="39">
        <v>6</v>
      </c>
      <c r="BL282" s="39">
        <f t="shared" si="2607"/>
        <v>652151.78</v>
      </c>
      <c r="BM282" s="39"/>
      <c r="BN282" s="39">
        <f t="shared" si="2608"/>
        <v>0</v>
      </c>
      <c r="BO282" s="49"/>
      <c r="BP282" s="39">
        <f t="shared" si="2609"/>
        <v>0</v>
      </c>
      <c r="BQ282" s="39">
        <v>0</v>
      </c>
      <c r="BR282" s="39">
        <f t="shared" si="2610"/>
        <v>0</v>
      </c>
      <c r="BS282" s="39"/>
      <c r="BT282" s="39">
        <f t="shared" si="2611"/>
        <v>0</v>
      </c>
      <c r="BU282" s="39"/>
      <c r="BV282" s="39">
        <f t="shared" si="2612"/>
        <v>0</v>
      </c>
      <c r="BW282" s="39"/>
      <c r="BX282" s="39">
        <f t="shared" si="2613"/>
        <v>0</v>
      </c>
      <c r="BY282" s="39"/>
      <c r="BZ282" s="39">
        <f t="shared" si="2614"/>
        <v>0</v>
      </c>
      <c r="CA282" s="39"/>
      <c r="CB282" s="39">
        <f t="shared" si="2615"/>
        <v>0</v>
      </c>
      <c r="CC282" s="39"/>
      <c r="CD282" s="39">
        <f t="shared" si="2616"/>
        <v>0</v>
      </c>
      <c r="CE282" s="39"/>
      <c r="CF282" s="39">
        <f t="shared" si="2617"/>
        <v>0</v>
      </c>
      <c r="CG282" s="39"/>
      <c r="CH282" s="39">
        <f t="shared" si="2618"/>
        <v>0</v>
      </c>
      <c r="CI282" s="39"/>
      <c r="CJ282" s="39">
        <f t="shared" si="2619"/>
        <v>0</v>
      </c>
      <c r="CK282" s="39"/>
      <c r="CL282" s="39">
        <f t="shared" si="2620"/>
        <v>0</v>
      </c>
      <c r="CM282" s="39"/>
      <c r="CN282" s="39">
        <f t="shared" si="2621"/>
        <v>0</v>
      </c>
      <c r="CO282" s="39"/>
      <c r="CP282" s="39">
        <f t="shared" si="2622"/>
        <v>0</v>
      </c>
      <c r="CQ282" s="44"/>
      <c r="CR282" s="39">
        <f t="shared" si="2623"/>
        <v>0</v>
      </c>
      <c r="CS282" s="39"/>
      <c r="CT282" s="39">
        <f t="shared" si="2624"/>
        <v>0</v>
      </c>
      <c r="CU282" s="39"/>
      <c r="CV282" s="39">
        <f t="shared" si="2625"/>
        <v>0</v>
      </c>
      <c r="CW282" s="39"/>
      <c r="CX282" s="39">
        <f t="shared" si="2626"/>
        <v>0</v>
      </c>
      <c r="CY282" s="39"/>
      <c r="CZ282" s="39">
        <f t="shared" si="2627"/>
        <v>0</v>
      </c>
      <c r="DA282" s="39"/>
      <c r="DB282" s="39">
        <f t="shared" si="2628"/>
        <v>0</v>
      </c>
      <c r="DC282" s="39"/>
      <c r="DD282" s="39">
        <f t="shared" si="2629"/>
        <v>0</v>
      </c>
      <c r="DE282" s="39"/>
      <c r="DF282" s="39">
        <f t="shared" si="2630"/>
        <v>0</v>
      </c>
      <c r="DG282" s="39"/>
      <c r="DH282" s="39">
        <f t="shared" si="2631"/>
        <v>0</v>
      </c>
      <c r="DI282" s="39"/>
      <c r="DJ282" s="39">
        <f t="shared" si="2632"/>
        <v>0</v>
      </c>
      <c r="DK282" s="39"/>
      <c r="DL282" s="39">
        <f t="shared" si="2633"/>
        <v>0</v>
      </c>
      <c r="DM282" s="39"/>
      <c r="DN282" s="39">
        <f t="shared" si="2634"/>
        <v>0</v>
      </c>
      <c r="DO282" s="39"/>
      <c r="DP282" s="39">
        <f t="shared" si="2635"/>
        <v>0</v>
      </c>
      <c r="DQ282" s="39">
        <f t="shared" si="2527"/>
        <v>42</v>
      </c>
      <c r="DR282" s="39">
        <f t="shared" si="2528"/>
        <v>4891138.3500000006</v>
      </c>
    </row>
    <row r="283" spans="1:122" ht="15.75" customHeight="1" x14ac:dyDescent="0.25">
      <c r="A283" s="86">
        <v>31</v>
      </c>
      <c r="B283" s="100"/>
      <c r="C283" s="88" t="s">
        <v>414</v>
      </c>
      <c r="D283" s="95">
        <f t="shared" si="2531"/>
        <v>19063</v>
      </c>
      <c r="E283" s="96">
        <v>18530</v>
      </c>
      <c r="F283" s="96">
        <v>18715</v>
      </c>
      <c r="G283" s="105">
        <v>0.9</v>
      </c>
      <c r="H283" s="97">
        <v>1</v>
      </c>
      <c r="I283" s="97">
        <v>1</v>
      </c>
      <c r="J283" s="98"/>
      <c r="K283" s="95">
        <v>1.4</v>
      </c>
      <c r="L283" s="95">
        <v>1.68</v>
      </c>
      <c r="M283" s="95">
        <v>2.23</v>
      </c>
      <c r="N283" s="95">
        <v>2.57</v>
      </c>
      <c r="O283" s="45">
        <f t="shared" ref="O283:BZ283" si="2636">SUM(O284:O302)</f>
        <v>531</v>
      </c>
      <c r="P283" s="45">
        <f t="shared" si="2636"/>
        <v>17038291.995958332</v>
      </c>
      <c r="Q283" s="45">
        <f t="shared" si="2636"/>
        <v>826</v>
      </c>
      <c r="R283" s="45">
        <f t="shared" si="2636"/>
        <v>28057965.446000002</v>
      </c>
      <c r="S283" s="94">
        <v>0</v>
      </c>
      <c r="T283" s="94">
        <f t="shared" ref="T283" si="2637">SUM(T284:T302)</f>
        <v>0</v>
      </c>
      <c r="U283" s="45">
        <f t="shared" si="2636"/>
        <v>0</v>
      </c>
      <c r="V283" s="45">
        <f t="shared" si="2636"/>
        <v>0</v>
      </c>
      <c r="W283" s="45">
        <f t="shared" si="2636"/>
        <v>318</v>
      </c>
      <c r="X283" s="45">
        <f t="shared" si="2636"/>
        <v>11191339.453979999</v>
      </c>
      <c r="Y283" s="45">
        <f t="shared" si="2636"/>
        <v>43</v>
      </c>
      <c r="Z283" s="45">
        <f t="shared" si="2636"/>
        <v>1353831.5858083332</v>
      </c>
      <c r="AA283" s="94">
        <f t="shared" si="2636"/>
        <v>0</v>
      </c>
      <c r="AB283" s="94">
        <f t="shared" si="2636"/>
        <v>0</v>
      </c>
      <c r="AC283" s="94">
        <f t="shared" si="2636"/>
        <v>0</v>
      </c>
      <c r="AD283" s="94">
        <f t="shared" si="2636"/>
        <v>0</v>
      </c>
      <c r="AE283" s="94">
        <f t="shared" si="2636"/>
        <v>0</v>
      </c>
      <c r="AF283" s="94">
        <f t="shared" si="2636"/>
        <v>0</v>
      </c>
      <c r="AG283" s="45">
        <f t="shared" si="2636"/>
        <v>644</v>
      </c>
      <c r="AH283" s="45">
        <f t="shared" si="2636"/>
        <v>18033040.56026667</v>
      </c>
      <c r="AI283" s="45">
        <f t="shared" si="2636"/>
        <v>30</v>
      </c>
      <c r="AJ283" s="45">
        <f t="shared" si="2636"/>
        <v>601730.08921666665</v>
      </c>
      <c r="AK283" s="45">
        <f t="shared" si="2636"/>
        <v>0</v>
      </c>
      <c r="AL283" s="45">
        <f t="shared" si="2636"/>
        <v>0</v>
      </c>
      <c r="AM283" s="45">
        <f t="shared" si="2636"/>
        <v>715</v>
      </c>
      <c r="AN283" s="45">
        <f t="shared" si="2636"/>
        <v>13450781.413008332</v>
      </c>
      <c r="AO283" s="94">
        <f t="shared" si="2636"/>
        <v>220</v>
      </c>
      <c r="AP283" s="94">
        <f t="shared" si="2636"/>
        <v>6532823.4802599996</v>
      </c>
      <c r="AQ283" s="94">
        <f t="shared" si="2636"/>
        <v>0</v>
      </c>
      <c r="AR283" s="94">
        <f t="shared" si="2636"/>
        <v>0</v>
      </c>
      <c r="AS283" s="94">
        <f t="shared" si="2636"/>
        <v>1316</v>
      </c>
      <c r="AT283" s="94">
        <f t="shared" si="2636"/>
        <v>34404907.462394007</v>
      </c>
      <c r="AU283" s="94">
        <f t="shared" si="2636"/>
        <v>275</v>
      </c>
      <c r="AV283" s="94">
        <f t="shared" si="2636"/>
        <v>10011326.082800001</v>
      </c>
      <c r="AW283" s="94">
        <f t="shared" si="2636"/>
        <v>0</v>
      </c>
      <c r="AX283" s="94">
        <f t="shared" si="2636"/>
        <v>0</v>
      </c>
      <c r="AY283" s="94">
        <f t="shared" si="2636"/>
        <v>0</v>
      </c>
      <c r="AZ283" s="94">
        <f t="shared" si="2636"/>
        <v>0</v>
      </c>
      <c r="BA283" s="94">
        <f t="shared" si="2636"/>
        <v>79</v>
      </c>
      <c r="BB283" s="94">
        <f t="shared" si="2636"/>
        <v>2302043.6744200001</v>
      </c>
      <c r="BC283" s="94">
        <f t="shared" si="2636"/>
        <v>0</v>
      </c>
      <c r="BD283" s="94">
        <f t="shared" si="2636"/>
        <v>0</v>
      </c>
      <c r="BE283" s="94">
        <f t="shared" si="2636"/>
        <v>0</v>
      </c>
      <c r="BF283" s="94">
        <f t="shared" si="2636"/>
        <v>0</v>
      </c>
      <c r="BG283" s="94">
        <f t="shared" si="2636"/>
        <v>0</v>
      </c>
      <c r="BH283" s="94">
        <f t="shared" si="2636"/>
        <v>0</v>
      </c>
      <c r="BI283" s="94">
        <f t="shared" si="2636"/>
        <v>0</v>
      </c>
      <c r="BJ283" s="94">
        <f t="shared" si="2636"/>
        <v>0</v>
      </c>
      <c r="BK283" s="94">
        <f t="shared" si="2636"/>
        <v>225</v>
      </c>
      <c r="BL283" s="94">
        <f t="shared" si="2636"/>
        <v>5558771.4966874998</v>
      </c>
      <c r="BM283" s="94">
        <f t="shared" si="2636"/>
        <v>132</v>
      </c>
      <c r="BN283" s="94">
        <f t="shared" si="2636"/>
        <v>3387532.4837433328</v>
      </c>
      <c r="BO283" s="94">
        <f t="shared" si="2636"/>
        <v>36</v>
      </c>
      <c r="BP283" s="94">
        <f t="shared" si="2636"/>
        <v>787477.22200000007</v>
      </c>
      <c r="BQ283" s="94">
        <f t="shared" si="2636"/>
        <v>3</v>
      </c>
      <c r="BR283" s="94">
        <f t="shared" si="2636"/>
        <v>72005.135999999999</v>
      </c>
      <c r="BS283" s="94">
        <f t="shared" si="2636"/>
        <v>0</v>
      </c>
      <c r="BT283" s="94">
        <f t="shared" si="2636"/>
        <v>0</v>
      </c>
      <c r="BU283" s="94">
        <f t="shared" si="2636"/>
        <v>38</v>
      </c>
      <c r="BV283" s="94">
        <f t="shared" si="2636"/>
        <v>828320.13525333325</v>
      </c>
      <c r="BW283" s="94">
        <f t="shared" si="2636"/>
        <v>10</v>
      </c>
      <c r="BX283" s="94">
        <f t="shared" si="2636"/>
        <v>240017.12000000002</v>
      </c>
      <c r="BY283" s="94">
        <f t="shared" si="2636"/>
        <v>0</v>
      </c>
      <c r="BZ283" s="94">
        <f t="shared" si="2636"/>
        <v>0</v>
      </c>
      <c r="CA283" s="94">
        <f t="shared" ref="CA283:DR283" si="2638">SUM(CA284:CA302)</f>
        <v>0</v>
      </c>
      <c r="CB283" s="94">
        <f t="shared" si="2638"/>
        <v>0</v>
      </c>
      <c r="CC283" s="94">
        <f t="shared" si="2638"/>
        <v>12</v>
      </c>
      <c r="CD283" s="94">
        <f t="shared" si="2638"/>
        <v>280826.34664</v>
      </c>
      <c r="CE283" s="94">
        <f t="shared" si="2638"/>
        <v>8</v>
      </c>
      <c r="CF283" s="94">
        <f t="shared" si="2638"/>
        <v>237769.89842666659</v>
      </c>
      <c r="CG283" s="94">
        <f t="shared" si="2638"/>
        <v>27</v>
      </c>
      <c r="CH283" s="94">
        <f t="shared" si="2638"/>
        <v>540038.52</v>
      </c>
      <c r="CI283" s="94">
        <f t="shared" si="2638"/>
        <v>230</v>
      </c>
      <c r="CJ283" s="94">
        <f t="shared" si="2638"/>
        <v>4866909.2533600004</v>
      </c>
      <c r="CK283" s="94">
        <f t="shared" si="2638"/>
        <v>240</v>
      </c>
      <c r="CL283" s="94">
        <f t="shared" si="2638"/>
        <v>4465306.6603833335</v>
      </c>
      <c r="CM283" s="94">
        <f t="shared" si="2638"/>
        <v>411</v>
      </c>
      <c r="CN283" s="94">
        <f t="shared" si="2638"/>
        <v>10348215.798921</v>
      </c>
      <c r="CO283" s="94">
        <f t="shared" si="2638"/>
        <v>245</v>
      </c>
      <c r="CP283" s="94">
        <f t="shared" si="2638"/>
        <v>6063617.4258379992</v>
      </c>
      <c r="CQ283" s="99">
        <f t="shared" si="2638"/>
        <v>96</v>
      </c>
      <c r="CR283" s="94">
        <f t="shared" si="2638"/>
        <v>2169544.2234666664</v>
      </c>
      <c r="CS283" s="94">
        <f t="shared" si="2638"/>
        <v>143</v>
      </c>
      <c r="CT283" s="94">
        <f t="shared" si="2638"/>
        <v>4024581.1464319997</v>
      </c>
      <c r="CU283" s="94">
        <f t="shared" si="2638"/>
        <v>76</v>
      </c>
      <c r="CV283" s="94">
        <f t="shared" si="2638"/>
        <v>1952233.2475379996</v>
      </c>
      <c r="CW283" s="94">
        <f t="shared" si="2638"/>
        <v>101</v>
      </c>
      <c r="CX283" s="94">
        <f t="shared" si="2638"/>
        <v>3095595.7401179997</v>
      </c>
      <c r="CY283" s="94">
        <f t="shared" si="2638"/>
        <v>107</v>
      </c>
      <c r="CZ283" s="94">
        <f t="shared" si="2638"/>
        <v>3027832.5625239997</v>
      </c>
      <c r="DA283" s="94">
        <f t="shared" si="2638"/>
        <v>161</v>
      </c>
      <c r="DB283" s="94">
        <f t="shared" si="2638"/>
        <v>5157158.1449989993</v>
      </c>
      <c r="DC283" s="94">
        <f t="shared" si="2638"/>
        <v>141</v>
      </c>
      <c r="DD283" s="94">
        <f t="shared" si="2638"/>
        <v>3651505.1922999993</v>
      </c>
      <c r="DE283" s="94">
        <f t="shared" si="2638"/>
        <v>164</v>
      </c>
      <c r="DF283" s="94">
        <f t="shared" si="2638"/>
        <v>3386599.3203349998</v>
      </c>
      <c r="DG283" s="94">
        <f t="shared" si="2638"/>
        <v>72</v>
      </c>
      <c r="DH283" s="94">
        <f t="shared" si="2638"/>
        <v>1693593.2856499997</v>
      </c>
      <c r="DI283" s="94">
        <f t="shared" si="2638"/>
        <v>179</v>
      </c>
      <c r="DJ283" s="94">
        <f t="shared" si="2638"/>
        <v>4613995.4403199991</v>
      </c>
      <c r="DK283" s="94">
        <f t="shared" si="2638"/>
        <v>31</v>
      </c>
      <c r="DL283" s="94">
        <f t="shared" si="2638"/>
        <v>1571082.2815749999</v>
      </c>
      <c r="DM283" s="94">
        <f t="shared" si="2638"/>
        <v>154</v>
      </c>
      <c r="DN283" s="94">
        <f t="shared" si="2638"/>
        <v>6796622.9092445839</v>
      </c>
      <c r="DO283" s="94">
        <f t="shared" si="2638"/>
        <v>0</v>
      </c>
      <c r="DP283" s="94">
        <f t="shared" si="2638"/>
        <v>0</v>
      </c>
      <c r="DQ283" s="94">
        <f t="shared" si="2638"/>
        <v>8039</v>
      </c>
      <c r="DR283" s="94">
        <f t="shared" si="2638"/>
        <v>221795232.23586774</v>
      </c>
    </row>
    <row r="284" spans="1:122" ht="30" customHeight="1" x14ac:dyDescent="0.25">
      <c r="A284" s="46"/>
      <c r="B284" s="47">
        <v>242</v>
      </c>
      <c r="C284" s="33" t="s">
        <v>415</v>
      </c>
      <c r="D284" s="34">
        <f t="shared" si="2531"/>
        <v>19063</v>
      </c>
      <c r="E284" s="35">
        <v>18530</v>
      </c>
      <c r="F284" s="35">
        <v>18715</v>
      </c>
      <c r="G284" s="48">
        <v>0.61</v>
      </c>
      <c r="H284" s="37">
        <v>1</v>
      </c>
      <c r="I284" s="37">
        <v>1</v>
      </c>
      <c r="J284" s="38"/>
      <c r="K284" s="34">
        <v>1.4</v>
      </c>
      <c r="L284" s="34">
        <v>1.68</v>
      </c>
      <c r="M284" s="34">
        <v>2.23</v>
      </c>
      <c r="N284" s="34">
        <v>2.57</v>
      </c>
      <c r="O284" s="39">
        <v>14</v>
      </c>
      <c r="P284" s="39">
        <f>(O284/12*5*$D284*$G284*$H284*$K284*P$9)+(O284/12*4*$E284*$G284*$I284*$K284*P$10)+(O284/12*3*$F284*$G284*$I284*$K284*P$10)</f>
        <v>238681.26461666668</v>
      </c>
      <c r="Q284" s="39">
        <v>0</v>
      </c>
      <c r="R284" s="39">
        <f>(Q284/12*5*$D284*$G284*$H284*$K284*R$9)+(Q284/12*4*$E284*$G284*$I284*$K284*R$10)+(Q284/12*3*$F284*$G284*$I284*$K284*R$10)</f>
        <v>0</v>
      </c>
      <c r="S284" s="39">
        <v>0</v>
      </c>
      <c r="T284" s="39">
        <f>(S284/12*5*$D284*$G284*$H284*$K284*T$9)+(S284/12*4*$E284*$G284*$I284*$K284*T$10)+(S284/12*3*$F284*$G284*$I284*$K284*T$10)</f>
        <v>0</v>
      </c>
      <c r="U284" s="39"/>
      <c r="V284" s="39">
        <f>(U284/12*5*$D284*$G284*$H284*$K284*V$9)+(U284/12*4*$E284*$G284*$I284*$K284*V$10)+(U284/12*3*$F284*$G284*$I284*$K284*V$10)</f>
        <v>0</v>
      </c>
      <c r="W284" s="39">
        <v>0</v>
      </c>
      <c r="X284" s="39">
        <f>(W284/12*5*$D284*$G284*$H284*$K284*X$9)+(W284/12*4*$E284*$G284*$I284*$K284*X$10)+(W284/12*3*$F284*$G284*$I284*$K284*X$10)</f>
        <v>0</v>
      </c>
      <c r="Y284" s="39">
        <v>3</v>
      </c>
      <c r="Z284" s="39">
        <f>(Y284/12*5*$D284*$G284*$H284*$K284*Z$9)+(Y284/12*4*$E284*$G284*$I284*$K284*Z$10)+(Y284/12*3*$F284*$G284*$I284*$K284*Z$10)</f>
        <v>51145.985274999999</v>
      </c>
      <c r="AA284" s="39">
        <v>0</v>
      </c>
      <c r="AB284" s="39">
        <f>(AA284/12*5*$D284*$G284*$H284*$K284*AB$9)+(AA284/12*4*$E284*$G284*$I284*$K284*AB$10)+(AA284/12*3*$F284*$G284*$I284*$K284*AB$10)</f>
        <v>0</v>
      </c>
      <c r="AC284" s="39">
        <v>0</v>
      </c>
      <c r="AD284" s="39">
        <f>(AC284/12*5*$D284*$G284*$H284*$K284*AD$9)+(AC284/12*4*$E284*$G284*$I284*$K284*AD$10)+(AC284/12*3*$F284*$G284*$I284*$K284*AD$10)</f>
        <v>0</v>
      </c>
      <c r="AE284" s="39">
        <v>0</v>
      </c>
      <c r="AF284" s="39">
        <f>(AE284/12*5*$D284*$G284*$H284*$K284*AF$9)+(AE284/12*4*$E284*$G284*$I284*$K284*AF$10)+(AE284/12*3*$F284*$G284*$I284*$K284*AF$10)</f>
        <v>0</v>
      </c>
      <c r="AG284" s="39">
        <v>226</v>
      </c>
      <c r="AH284" s="39">
        <f>(AG284/12*5*$D284*$G284*$H284*$K284*AH$9)+(AG284/12*4*$E284*$G284*$I284*$K284*AH$10)+(AG284/12*3*$F284*$G284*$I284*$K284*AH$10)</f>
        <v>3852997.5573833333</v>
      </c>
      <c r="AI284" s="39">
        <v>0</v>
      </c>
      <c r="AJ284" s="39">
        <f>(AI284/12*5*$D284*$G284*$H284*$K284*AJ$9)+(AI284/12*4*$E284*$G284*$I284*$K284*AJ$10)+(AI284/12*3*$F284*$G284*$I284*$K284*AJ$10)</f>
        <v>0</v>
      </c>
      <c r="AK284" s="39"/>
      <c r="AL284" s="39">
        <f>(AK284/12*5*$D284*$G284*$H284*$K284*AL$9)+(AK284/12*4*$E284*$G284*$I284*$K284*AL$10)+(AK284/12*3*$F284*$G284*$I284*$K284*AL$10)</f>
        <v>0</v>
      </c>
      <c r="AM284" s="56">
        <v>3</v>
      </c>
      <c r="AN284" s="39">
        <f>(AM284/12*5*$D284*$G284*$H284*$K284*AN$9)+(AM284/12*4*$E284*$G284*$I284*$K284*AN$10)+(AM284/12*3*$F284*$G284*$I284*$K284*AN$10)</f>
        <v>50840.738987499994</v>
      </c>
      <c r="AO284" s="43">
        <v>1</v>
      </c>
      <c r="AP284" s="39">
        <f>(AO284/12*5*$D284*$G284*$H284*$L284*AP$9)+(AO284/12*4*$E284*$G284*$I284*$L284*AP$10)+(AO284/12*3*$F284*$G284*$I284*$L284*AP$10)</f>
        <v>19706.260083999998</v>
      </c>
      <c r="AQ284" s="39">
        <v>0</v>
      </c>
      <c r="AR284" s="39">
        <f>(AQ284/12*5*$D284*$G284*$H284*$L284*AR$9)+(AQ284/12*4*$E284*$G284*$I284*$L284*AR$10)+(AQ284/12*3*$F284*$G284*$I284*$L284*AR$10)</f>
        <v>0</v>
      </c>
      <c r="AS284" s="39">
        <v>225</v>
      </c>
      <c r="AT284" s="39">
        <f>(AS284/12*5*$D284*$G284*$H284*$L284*AT$9)+(AS284/12*4*$E284*$G284*$I284*$L284*AT$10)+(AS284/12*3*$F284*$G284*$I284*$L284*AT$11)</f>
        <v>4433908.5189000005</v>
      </c>
      <c r="AU284" s="39">
        <v>0</v>
      </c>
      <c r="AV284" s="39">
        <f>(AU284/12*5*$D284*$G284*$H284*$L284*AV$9)+(AU284/12*4*$E284*$G284*$I284*$L284*AV$10)+(AU284/12*3*$F284*$G284*$I284*$L284*AV$10)</f>
        <v>0</v>
      </c>
      <c r="AW284" s="39"/>
      <c r="AX284" s="39">
        <f>(AW284/12*5*$D284*$G284*$H284*$K284*AX$9)+(AW284/12*4*$E284*$G284*$I284*$K284*AX$10)+(AW284/12*3*$F284*$G284*$I284*$K284*AX$10)</f>
        <v>0</v>
      </c>
      <c r="AY284" s="39"/>
      <c r="AZ284" s="39">
        <f>(AY284/12*5*$D284*$G284*$H284*$K284*AZ$9)+(AY284/12*4*$E284*$G284*$I284*$K284*AZ$10)+(AY284/12*3*$F284*$G284*$I284*$K284*AZ$10)</f>
        <v>0</v>
      </c>
      <c r="BA284" s="39"/>
      <c r="BB284" s="39">
        <f>(BA284/12*5*$D284*$G284*$H284*$L284*BB$9)+(BA284/12*4*$E284*$G284*$I284*$L284*BB$10)+(BA284/12*3*$F284*$G284*$I284*$L284*BB$10)</f>
        <v>0</v>
      </c>
      <c r="BC284" s="39">
        <v>0</v>
      </c>
      <c r="BD284" s="39">
        <f>(BC284/12*5*$D284*$G284*$H284*$K284*BD$9)+(BC284/12*4*$E284*$G284*$I284*$K284*BD$10)+(BC284/12*3*$F284*$G284*$I284*$K284*BD$10)</f>
        <v>0</v>
      </c>
      <c r="BE284" s="39">
        <v>0</v>
      </c>
      <c r="BF284" s="39">
        <f>(BE284/12*5*$D284*$G284*$H284*$K284*BF$9)+(BE284/12*4*$E284*$G284*$I284*$K284*BF$10)+(BE284/12*3*$F284*$G284*$I284*$K284*BF$10)</f>
        <v>0</v>
      </c>
      <c r="BG284" s="39">
        <v>0</v>
      </c>
      <c r="BH284" s="39">
        <f>(BG284/12*5*$D284*$G284*$H284*$K284*BH$9)+(BG284/12*4*$E284*$G284*$I284*$K284*BH$10)+(BG284/12*3*$F284*$G284*$I284*$K284*BH$10)</f>
        <v>0</v>
      </c>
      <c r="BI284" s="39">
        <v>0</v>
      </c>
      <c r="BJ284" s="39">
        <f>(BI284/12*5*$D284*$G284*$H284*$L284*BJ$9)+(BI284/12*4*$E284*$G284*$I284*$L284*BJ$10)+(BI284/12*3*$F284*$G284*$I284*$L284*BJ$10)</f>
        <v>0</v>
      </c>
      <c r="BK284" s="39">
        <v>27</v>
      </c>
      <c r="BL284" s="39">
        <f>(BK284/12*5*$D284*$G284*$H284*$K284*BL$9)+(BK284/12*4*$E284*$G284*$I284*$K284*BL$10)+(BK284/12*3*$F284*$G284*$I284*$K284*BL$10)</f>
        <v>463427.37960749998</v>
      </c>
      <c r="BM284" s="39">
        <v>4</v>
      </c>
      <c r="BN284" s="39">
        <f>(BM284/12*5*$D284*$G284*$H284*$K284*BN$9)+(BM284/12*4*$E284*$G284*$I284*$K284*BN$10)+(BM284/12*3*$F284*$G284*$I284*$K284*BN$11)</f>
        <v>65687.533613333333</v>
      </c>
      <c r="BO284" s="49">
        <v>0</v>
      </c>
      <c r="BP284" s="39">
        <f>(BO284/12*5*$D284*$G284*$H284*$L284*BP$9)+(BO284/12*4*$E284*$G284*$I284*$L284*BP$10)+(BO284/12*3*$F284*$G284*$I284*$L284*BP$10)</f>
        <v>0</v>
      </c>
      <c r="BQ284" s="39"/>
      <c r="BR284" s="39">
        <f>(BQ284/12*5*$D284*$G284*$H284*$L284*BR$9)+(BQ284/12*4*$E284*$G284*$I284*$L284*BR$10)+(BQ284/12*3*$F284*$G284*$I284*$L284*BR$10)</f>
        <v>0</v>
      </c>
      <c r="BS284" s="39">
        <v>0</v>
      </c>
      <c r="BT284" s="39">
        <f>(BS284/12*5*$D284*$G284*$H284*$K284*BT$9)+(BS284/12*4*$E284*$G284*$I284*$K284*BT$10)+(BS284/12*3*$F284*$G284*$I284*$K284*BT$10)</f>
        <v>0</v>
      </c>
      <c r="BU284" s="39">
        <v>2</v>
      </c>
      <c r="BV284" s="39">
        <f>(BU284/12*5*$D284*$G284*$H284*$K284*BV$9)+(BU284/12*4*$E284*$G284*$I284*$K284*BV$10)+(BU284/12*3*$F284*$G284*$I284*$K284*BV$10)</f>
        <v>24209.09521333333</v>
      </c>
      <c r="BW284" s="39">
        <v>0</v>
      </c>
      <c r="BX284" s="39">
        <f>(BW284/12*5*$D284*$G284*$H284*$L284*BX$9)+(BW284/12*4*$E284*$G284*$I284*$L284*BX$10)+(BW284/12*3*$F284*$G284*$I284*$L284*BX$10)</f>
        <v>0</v>
      </c>
      <c r="BY284" s="39"/>
      <c r="BZ284" s="39">
        <f>(BY284/12*5*$D284*$G284*$H284*$L284*BZ$9)+(BY284/12*4*$E284*$G284*$I284*$L284*BZ$10)+(BY284/12*3*$F284*$G284*$I284*$L284*BZ$10)</f>
        <v>0</v>
      </c>
      <c r="CA284" s="39">
        <v>0</v>
      </c>
      <c r="CB284" s="39">
        <f>(CA284/12*5*$D284*$G284*$H284*$K284*CB$9)+(CA284/12*4*$E284*$G284*$I284*$K284*CB$10)+(CA284/12*3*$F284*$G284*$I284*$K284*CB$10)</f>
        <v>0</v>
      </c>
      <c r="CC284" s="39"/>
      <c r="CD284" s="39">
        <f t="shared" ref="CD284" si="2639">(CC284/12*5*$D284*$G284*$H284*$L284*CD$9)+(CC284/12*4*$E284*$G284*$I284*$L284*CD$10)+(CC284/12*3*$F284*$G284*$I284*$L284*CD$10)</f>
        <v>0</v>
      </c>
      <c r="CE284" s="39">
        <v>0</v>
      </c>
      <c r="CF284" s="39">
        <f>(CE284/12*5*$D284*$G284*$H284*$K284*CF$9)+(CE284/12*4*$E284*$G284*$I284*$K284*CF$10)+(CE284/12*3*$F284*$G284*$I284*$K284*CF$10)</f>
        <v>0</v>
      </c>
      <c r="CG284" s="39"/>
      <c r="CH284" s="39">
        <f>(CG284/12*5*$D284*$G284*$H284*$K284*CH$9)+(CG284/12*4*$E284*$G284*$I284*$K284*CH$10)+(CG284/12*3*$F284*$G284*$I284*$K284*CH$10)</f>
        <v>0</v>
      </c>
      <c r="CI284" s="39"/>
      <c r="CJ284" s="39">
        <f>(CI284/12*5*$D284*$G284*$H284*$K284*CJ$9)+(CI284/12*4*$E284*$G284*$I284*$K284*CJ$10)+(CI284/12*3*$F284*$G284*$I284*$K284*CJ$10)</f>
        <v>0</v>
      </c>
      <c r="CK284" s="39">
        <v>20</v>
      </c>
      <c r="CL284" s="39">
        <f>(CK284/12*5*$D284*$G284*$H284*$K284*CL$9)+(CK284/12*4*$E284*$G284*$I284*$K284*CL$10)+(CK284/12*3*$F284*$G284*$I284*$K284*CL$10)</f>
        <v>319470.15566666669</v>
      </c>
      <c r="CM284" s="39">
        <v>21</v>
      </c>
      <c r="CN284" s="39">
        <f>(CM284/12*5*$D284*$G284*$H284*$L284*CN$9)+(CM284/12*4*$E284*$G284*$I284*$L284*CN$10)+(CM284/12*3*$F284*$G284*$I284*$L284*CN$10)</f>
        <v>410241.76542300003</v>
      </c>
      <c r="CO284" s="39">
        <v>21</v>
      </c>
      <c r="CP284" s="39">
        <f>(CO284/12*5*$D284*$G284*$H284*$L284*CP$9)+(CO284/12*4*$E284*$G284*$I284*$L284*CP$10)+(CO284/12*3*$F284*$G284*$I284*$L284*CP$10)</f>
        <v>471620.23479899997</v>
      </c>
      <c r="CQ284" s="44"/>
      <c r="CR284" s="39">
        <f>(CQ284/12*5*$D284*$G284*$H284*$K284*CR$9)+(CQ284/12*4*$E284*$G284*$I284*$K284*CR$10)+(CQ284/12*3*$F284*$G284*$I284*$K284*CR$10)</f>
        <v>0</v>
      </c>
      <c r="CS284" s="39">
        <v>29</v>
      </c>
      <c r="CT284" s="39">
        <f>(CS284/12*5*$D284*$G284*$H284*$L284*CT$9)+(CS284/12*4*$E284*$G284*$I284*$L284*CT$10)+(CS284/12*3*$F284*$G284*$I284*$L284*CT$10)</f>
        <v>636554.99994799995</v>
      </c>
      <c r="CU284" s="39">
        <v>1</v>
      </c>
      <c r="CV284" s="39">
        <f>(CU284/12*5*$D284*$G284*$H284*$L284*CV$9)+(CU284/12*4*$E284*$G284*$I284*$L284*CV$10)+(CU284/12*3*$F284*$G284*$I284*$L284*CV$10)</f>
        <v>19080.017613999997</v>
      </c>
      <c r="CW284" s="39">
        <v>1</v>
      </c>
      <c r="CX284" s="39">
        <f>(CW284/12*5*$D284*$G284*$H284*$L284*CX$9)+(CW284/12*4*$E284*$G284*$I284*$L284*CX$10)+(CW284/12*3*$F284*$G284*$I284*$L284*CX$10)</f>
        <v>21990.871916999993</v>
      </c>
      <c r="CY284" s="39">
        <v>1</v>
      </c>
      <c r="CZ284" s="39">
        <f>(CY284/12*5*$D284*$G284*$H284*$L284*CZ$9)+(CY284/12*4*$E284*$G284*$I284*$L284*CZ$10)+(CY284/12*3*$F284*$G284*$I284*$L284*CZ$10)</f>
        <v>21950.172411999996</v>
      </c>
      <c r="DA284" s="39">
        <v>16</v>
      </c>
      <c r="DB284" s="39">
        <f>(DA284/12*5*$D284*$G284*$H284*$L284*DB$9)+(DA284/12*4*$E284*$G284*$I284*$L284*DB$10)+(DA284/12*3*$F284*$G284*$I284*$L284*DB$10)</f>
        <v>351853.95067199989</v>
      </c>
      <c r="DC284" s="39">
        <v>4</v>
      </c>
      <c r="DD284" s="39">
        <f>(DC284/12*5*$D284*$G284*$H284*$K284*DD$9)+(DC284/12*4*$E284*$G284*$I284*$K284*DD$10)+(DC284/12*3*$F284*$G284*$I284*$K284*DD$10)</f>
        <v>72563.070533333317</v>
      </c>
      <c r="DE284" s="39">
        <v>17</v>
      </c>
      <c r="DF284" s="39">
        <f>(DE284/12*5*$D284*$G284*$H284*$K284*DF$9)+(DE284/12*4*$E284*$G284*$I284*$K284*DF$10)+(DE284/12*3*$F284*$G284*$I284*$K284*DF$10)</f>
        <v>317579.93128166668</v>
      </c>
      <c r="DG284" s="39">
        <v>7</v>
      </c>
      <c r="DH284" s="39">
        <f>(DG284/12*5*$D284*$G284*$H284*$L284*DH$9)+(DG284/12*4*$E284*$G284*$I284*$L284*DH$10)+(DG284/12*3*$F284*$G284*$I284*$L284*DH$10)</f>
        <v>170368.96484999999</v>
      </c>
      <c r="DI284" s="39">
        <v>3</v>
      </c>
      <c r="DJ284" s="39">
        <f>(DI284/12*5*$D284*$G284*$H284*$L284*DJ$9)+(DI284/12*4*$E284*$G284*$I284*$L284*DJ$10)+(DI284/12*3*$F284*$G284*$I284*$L284*DJ$10)</f>
        <v>70817.497380000001</v>
      </c>
      <c r="DK284" s="39"/>
      <c r="DL284" s="39">
        <f>(DK284/12*5*$D284*$G284*$H284*$M284*DL$9)+(DK284/12*4*$E284*$G284*$I284*$M284*DL$10)+(DK284/12*3*$F284*$G284*$I284*$M284*DL$10)</f>
        <v>0</v>
      </c>
      <c r="DM284" s="39">
        <v>3</v>
      </c>
      <c r="DN284" s="39">
        <f t="shared" ref="DN284:DN300" si="2640">(DM284/12*5*$D284*$G284*$H284*$N284*DN$9)+(DM284/12*4*$E284*$G284*$I284*$N284*DN$10)+(DM284/12*3*$F284*$G284*$I284*$N284*DN$10)</f>
        <v>104760.12197374998</v>
      </c>
      <c r="DO284" s="39"/>
      <c r="DP284" s="39">
        <f t="shared" si="2529"/>
        <v>0</v>
      </c>
      <c r="DQ284" s="39">
        <f t="shared" ref="DQ284:DQ302" si="2641">SUM(O284,Q284,S284,U284,W284,Y284,AA284,AC284,AE284,AG284,AI284,AK284,AM284,AO284,AQ284,AS284,AU284,AW284,AY284,BA284,BC284,BE284,BG284,BI284,BK284,BM284,BO284,BQ284,BS284,BU284,BW284,BY284,CA284,CC284,CE284,CG284,CI284,CK284,CM284,CO284,CQ284,CS284,CU284,CW284,CY284,DA284,DC284,DE284,DG284,DI284,DK284,DM284,DO284)</f>
        <v>649</v>
      </c>
      <c r="DR284" s="39">
        <f t="shared" ref="DR284:DR302" si="2642">SUM(P284,R284,T284,V284,X284,Z284,AB284,AD284,AF284,AH284,AJ284,AL284,AN284,AP284,AR284,AT284,AV284,AX284,AZ284,BB284,BD284,BF284,BH284,BJ284,BL284,BN284,BP284,BR284,BT284,BV284,BX284,BZ284,CB284,CD284,CF284,CH284,CJ284,CL284,CN284,CP284,CR284,CT284,CV284,CX284,CZ284,DB284,DD284,DF284,DH284,DJ284,DL284,DN284,DP284)</f>
        <v>12189456.088151084</v>
      </c>
    </row>
    <row r="285" spans="1:122" ht="30" customHeight="1" x14ac:dyDescent="0.25">
      <c r="A285" s="46"/>
      <c r="B285" s="47">
        <v>243</v>
      </c>
      <c r="C285" s="33" t="s">
        <v>416</v>
      </c>
      <c r="D285" s="34">
        <f t="shared" si="2531"/>
        <v>19063</v>
      </c>
      <c r="E285" s="35">
        <v>18530</v>
      </c>
      <c r="F285" s="35">
        <v>18715</v>
      </c>
      <c r="G285" s="48">
        <v>0.55000000000000004</v>
      </c>
      <c r="H285" s="37">
        <v>1</v>
      </c>
      <c r="I285" s="37">
        <v>1</v>
      </c>
      <c r="J285" s="38"/>
      <c r="K285" s="34">
        <v>1.4</v>
      </c>
      <c r="L285" s="34">
        <v>1.68</v>
      </c>
      <c r="M285" s="34">
        <v>2.23</v>
      </c>
      <c r="N285" s="34">
        <v>2.57</v>
      </c>
      <c r="O285" s="39">
        <v>18</v>
      </c>
      <c r="P285" s="39">
        <f t="shared" ref="P285" si="2643">(O285/12*5*$D285*$G285*$H285*$K285)+(O285/12*4*$E285*$G285*$I285*$K285)+(O285/12*3*$F285*$G285*$I285*$K285)</f>
        <v>260544.9</v>
      </c>
      <c r="Q285" s="39">
        <v>0</v>
      </c>
      <c r="R285" s="39">
        <f>(Q285/12*5*$D285*$G285*$H285*$K285)+(Q285/12*4*$E285*$G285*$I285*$K285)+(Q285/12*3*$F285*$G285*$I285*$K285)</f>
        <v>0</v>
      </c>
      <c r="S285" s="39">
        <v>0</v>
      </c>
      <c r="T285" s="39">
        <f>(S285/12*5*$D285*$G285*$H285*$K285)+(S285/12*4*$E285*$G285*$I285*$K285)+(S285/12*3*$F285*$G285*$I285*$K285)</f>
        <v>0</v>
      </c>
      <c r="U285" s="39"/>
      <c r="V285" s="39">
        <f>(U285/12*5*$D285*$G285*$H285*$K285)+(U285/12*4*$E285*$G285*$I285*$K285)+(U285/12*3*$F285*$G285*$I285*$K285)</f>
        <v>0</v>
      </c>
      <c r="W285" s="39">
        <v>30</v>
      </c>
      <c r="X285" s="39">
        <f>(W285/12*5*$D285*$G285*$H285*$K285)+(W285/12*4*$E285*$G285*$I285*$K285)+(W285/12*3*$F285*$G285*$I285*$K285)</f>
        <v>434241.5</v>
      </c>
      <c r="Y285" s="39">
        <v>0</v>
      </c>
      <c r="Z285" s="39">
        <f>(Y285/12*5*$D285*$G285*$H285*$K285)+(Y285/12*4*$E285*$G285*$I285*$K285)+(Y285/12*3*$F285*$G285*$I285*$K285)</f>
        <v>0</v>
      </c>
      <c r="AA285" s="39">
        <v>0</v>
      </c>
      <c r="AB285" s="39">
        <f>(AA285/12*5*$D285*$G285*$H285*$K285)+(AA285/12*4*$E285*$G285*$I285*$K285)+(AA285/12*3*$F285*$G285*$I285*$K285)</f>
        <v>0</v>
      </c>
      <c r="AC285" s="39">
        <v>0</v>
      </c>
      <c r="AD285" s="39">
        <f>(AC285/12*5*$D285*$G285*$H285*$K285)+(AC285/12*4*$E285*$G285*$I285*$K285)+(AC285/12*3*$F285*$G285*$I285*$K285)</f>
        <v>0</v>
      </c>
      <c r="AE285" s="39">
        <v>0</v>
      </c>
      <c r="AF285" s="39">
        <f>(AE285/12*5*$D285*$G285*$H285*$K285)+(AE285/12*4*$E285*$G285*$I285*$K285)+(AE285/12*3*$F285*$G285*$I285*$K285)</f>
        <v>0</v>
      </c>
      <c r="AG285" s="39">
        <v>1</v>
      </c>
      <c r="AH285" s="39">
        <f>(AG285/12*5*$D285*$G285*$H285*$K285)+(AG285/12*4*$E285*$G285*$I285*$K285)+(AG285/12*3*$F285*$G285*$I285*$K285)</f>
        <v>14474.716666666667</v>
      </c>
      <c r="AI285" s="39">
        <v>0</v>
      </c>
      <c r="AJ285" s="39">
        <f>(AI285/12*5*$D285*$G285*$H285*$K285)+(AI285/12*4*$E285*$G285*$I285*$K285)+(AI285/12*3*$F285*$G285*$I285*$K285)</f>
        <v>0</v>
      </c>
      <c r="AK285" s="39"/>
      <c r="AL285" s="39">
        <f>(AK285/12*5*$D285*$G285*$H285*$K285)+(AK285/12*4*$E285*$G285*$I285*$K285)+(AK285/12*3*$F285*$G285*$I285*$K285)</f>
        <v>0</v>
      </c>
      <c r="AM285" s="56">
        <v>107</v>
      </c>
      <c r="AN285" s="39">
        <f>(AM285/12*5*$D285*$G285*$H285*$K285)+(AM285/12*4*$E285*$G285*$I285*$K285)+(AM285/12*3*$F285*$G285*$I285*$K285)</f>
        <v>1548794.6833333331</v>
      </c>
      <c r="AO285" s="69">
        <v>5</v>
      </c>
      <c r="AP285" s="39">
        <f>(AO285/12*5*$D285*$G285*$H285*$L285)+(AO285/12*4*$E285*$G285*$I285*$L285)+(AO285/12*3*$F285*$G285*$I285*$L285)</f>
        <v>86848.3</v>
      </c>
      <c r="AQ285" s="39">
        <v>0</v>
      </c>
      <c r="AR285" s="39">
        <f>(AQ285/12*5*$D285*$G285*$H285*$L285)+(AQ285/12*4*$E285*$G285*$I285*$L285)+(AQ285/12*3*$F285*$G285*$I285*$L285)</f>
        <v>0</v>
      </c>
      <c r="AS285" s="39">
        <v>65</v>
      </c>
      <c r="AT285" s="39">
        <f>(AS285/12*5*$D285*$G285*$H285*$L285)+(AS285/12*4*$E285*$G285*$I285*$L285)+(AS285/12*3*$F285*$G285*$I285*$L285)</f>
        <v>1129027.8999999999</v>
      </c>
      <c r="AU285" s="39">
        <v>15</v>
      </c>
      <c r="AV285" s="39">
        <f>(AU285/12*5*$D285*$G285*$H285*$L285)+(AU285/12*4*$E285*$G285*$I285*$L285)+(AU285/12*3*$F285*$G285*$I285*$L285)</f>
        <v>260544.90000000002</v>
      </c>
      <c r="AW285" s="39"/>
      <c r="AX285" s="39">
        <f>(AW285/12*5*$D285*$G285*$H285*$K285)+(AW285/12*4*$E285*$G285*$I285*$K285)+(AW285/12*3*$F285*$G285*$I285*$K285)</f>
        <v>0</v>
      </c>
      <c r="AY285" s="39"/>
      <c r="AZ285" s="39">
        <f>(AY285/12*5*$D285*$G285*$H285*$K285)+(AY285/12*4*$E285*$G285*$I285*$K285)+(AY285/12*3*$F285*$G285*$I285*$K285)</f>
        <v>0</v>
      </c>
      <c r="BA285" s="39"/>
      <c r="BB285" s="39">
        <f>(BA285/12*5*$D285*$G285*$H285*$L285)+(BA285/12*4*$E285*$G285*$I285*$L285)+(BA285/12*3*$F285*$G285*$I285*$L285)</f>
        <v>0</v>
      </c>
      <c r="BC285" s="39">
        <v>0</v>
      </c>
      <c r="BD285" s="39">
        <f>(BC285/12*5*$D285*$G285*$H285*$K285)+(BC285/12*4*$E285*$G285*$I285*$K285)+(BC285/12*3*$F285*$G285*$I285*$K285)</f>
        <v>0</v>
      </c>
      <c r="BE285" s="39">
        <v>0</v>
      </c>
      <c r="BF285" s="39">
        <f>(BE285/12*5*$D285*$G285*$H285*$K285)+(BE285/12*4*$E285*$G285*$I285*$K285)+(BE285/12*3*$F285*$G285*$I285*$K285)</f>
        <v>0</v>
      </c>
      <c r="BG285" s="39">
        <v>0</v>
      </c>
      <c r="BH285" s="39">
        <f>(BG285/12*5*$D285*$G285*$H285*$K285)+(BG285/12*4*$E285*$G285*$I285*$K285)+(BG285/12*3*$F285*$G285*$I285*$K285)</f>
        <v>0</v>
      </c>
      <c r="BI285" s="39">
        <v>0</v>
      </c>
      <c r="BJ285" s="39">
        <f>(BI285/12*5*$D285*$G285*$H285*$L285)+(BI285/12*4*$E285*$G285*$I285*$L285)+(BI285/12*3*$F285*$G285*$I285*$L285)</f>
        <v>0</v>
      </c>
      <c r="BK285" s="39">
        <v>3</v>
      </c>
      <c r="BL285" s="39">
        <f>(BK285/12*5*$D285*$G285*$H285*$K285)+(BK285/12*4*$E285*$G285*$I285*$K285)+(BK285/12*3*$F285*$G285*$I285*$K285)</f>
        <v>43424.15</v>
      </c>
      <c r="BM285" s="39">
        <v>7</v>
      </c>
      <c r="BN285" s="39">
        <f>(BM285/12*5*$D285*$G285*$H285*$K285)+(BM285/12*4*$E285*$G285*$I285*$K285)+(BM285/12*3*$F285*$G285*$I285*$K285)</f>
        <v>101323.01666666666</v>
      </c>
      <c r="BO285" s="49">
        <v>2</v>
      </c>
      <c r="BP285" s="39">
        <f>(BO285/12*5*$D285*$G285*$H285*$L285)+(BO285/12*4*$E285*$G285*$I285*$L285)+(BO285/12*3*$F285*$G285*$I285*$L285)</f>
        <v>34739.32</v>
      </c>
      <c r="BQ285" s="39">
        <v>0</v>
      </c>
      <c r="BR285" s="39">
        <f>(BQ285/12*5*$D285*$G285*$H285*$L285)+(BQ285/12*4*$E285*$G285*$I285*$L285)+(BQ285/12*3*$F285*$G285*$I285*$L285)</f>
        <v>0</v>
      </c>
      <c r="BS285" s="39">
        <v>0</v>
      </c>
      <c r="BT285" s="39">
        <f>(BS285/12*5*$D285*$G285*$H285*$K285)+(BS285/12*4*$E285*$G285*$I285*$K285)+(BS285/12*3*$F285*$G285*$I285*$K285)</f>
        <v>0</v>
      </c>
      <c r="BU285" s="39">
        <v>0</v>
      </c>
      <c r="BV285" s="39">
        <f>(BU285/12*5*$D285*$G285*$H285*$K285)+(BU285/12*4*$E285*$G285*$I285*$K285)+(BU285/12*3*$F285*$G285*$I285*$K285)</f>
        <v>0</v>
      </c>
      <c r="BW285" s="39">
        <v>0</v>
      </c>
      <c r="BX285" s="39">
        <f>(BW285/12*5*$D285*$G285*$H285*$L285)+(BW285/12*4*$E285*$G285*$I285*$L285)+(BW285/12*3*$F285*$G285*$I285*$L285)</f>
        <v>0</v>
      </c>
      <c r="BY285" s="39"/>
      <c r="BZ285" s="39">
        <f>(BY285/12*5*$D285*$G285*$H285*$L285)+(BY285/12*4*$E285*$G285*$I285*$L285)+(BY285/12*3*$F285*$G285*$I285*$L285)</f>
        <v>0</v>
      </c>
      <c r="CA285" s="39">
        <v>0</v>
      </c>
      <c r="CB285" s="39">
        <f>(CA285/12*5*$D285*$G285*$H285*$K285)+(CA285/12*4*$E285*$G285*$I285*$K285)+(CA285/12*3*$F285*$G285*$I285*$K285)</f>
        <v>0</v>
      </c>
      <c r="CC285" s="39"/>
      <c r="CD285" s="39">
        <f>(CC285/12*5*$D285*$G285*$H285*$L285)+(CC285/12*4*$E285*$G285*$I285*$L285)+(CC285/12*3*$F285*$G285*$I285*$L285)</f>
        <v>0</v>
      </c>
      <c r="CE285" s="39">
        <v>0</v>
      </c>
      <c r="CF285" s="39">
        <f>(CE285/12*5*$D285*$G285*$H285*$K285)+(CE285/12*4*$E285*$G285*$I285*$K285)+(CE285/12*3*$F285*$G285*$I285*$K285)</f>
        <v>0</v>
      </c>
      <c r="CG285" s="39"/>
      <c r="CH285" s="39">
        <f>(CG285/12*5*$D285*$G285*$H285*$K285)+(CG285/12*4*$E285*$G285*$I285*$K285)+(CG285/12*3*$F285*$G285*$I285*$K285)</f>
        <v>0</v>
      </c>
      <c r="CI285" s="39"/>
      <c r="CJ285" s="39">
        <f>(CI285/12*5*$D285*$G285*$H285*$K285)+(CI285/12*4*$E285*$G285*$I285*$K285)+(CI285/12*3*$F285*$G285*$I285*$K285)</f>
        <v>0</v>
      </c>
      <c r="CK285" s="39">
        <v>3</v>
      </c>
      <c r="CL285" s="39">
        <f>(CK285/12*5*$D285*$G285*$H285*$K285)+(CK285/12*4*$E285*$G285*$I285*$K285)+(CK285/12*3*$F285*$G285*$I285*$K285)</f>
        <v>43424.15</v>
      </c>
      <c r="CM285" s="39">
        <v>21</v>
      </c>
      <c r="CN285" s="39">
        <f>(CM285/12*5*$D285*$G285*$H285*$L285)+(CM285/12*4*$E285*$G285*$I285*$L285)+(CM285/12*3*$F285*$G285*$I285*$L285)</f>
        <v>364762.86000000004</v>
      </c>
      <c r="CO285" s="39">
        <v>20</v>
      </c>
      <c r="CP285" s="39">
        <f>(CO285/12*5*$D285*$G285*$H285*$L285)+(CO285/12*4*$E285*$G285*$I285*$L285)+(CO285/12*3*$F285*$G285*$I285*$L285)</f>
        <v>347393.2</v>
      </c>
      <c r="CQ285" s="44"/>
      <c r="CR285" s="39">
        <f>(CQ285/12*5*$D285*$G285*$H285*$K285)+(CQ285/12*4*$E285*$G285*$I285*$K285)+(CQ285/12*3*$F285*$G285*$I285*$K285)</f>
        <v>0</v>
      </c>
      <c r="CS285" s="39">
        <v>7</v>
      </c>
      <c r="CT285" s="39">
        <f>(CS285/12*5*$D285*$G285*$H285*$L285)+(CS285/12*4*$E285*$G285*$I285*$L285)+(CS285/12*3*$F285*$G285*$I285*$L285)</f>
        <v>121587.62000000001</v>
      </c>
      <c r="CU285" s="39"/>
      <c r="CV285" s="39">
        <f>(CU285/12*5*$D285*$G285*$H285*$L285)+(CU285/12*4*$E285*$G285*$I285*$L285)+(CU285/12*3*$F285*$G285*$I285*$L285)</f>
        <v>0</v>
      </c>
      <c r="CW285" s="39">
        <v>10</v>
      </c>
      <c r="CX285" s="39">
        <f>(CW285/12*5*$D285*$G285*$H285*$L285)+(CW285/12*4*$E285*$G285*$I285*$L285)+(CW285/12*3*$F285*$G285*$I285*$L285)</f>
        <v>173696.6</v>
      </c>
      <c r="CY285" s="39">
        <v>4</v>
      </c>
      <c r="CZ285" s="39">
        <f>(CY285/12*5*$D285*$G285*$H285*$L285)+(CY285/12*4*$E285*$G285*$I285*$L285)+(CY285/12*3*$F285*$G285*$I285*$L285)</f>
        <v>69478.64</v>
      </c>
      <c r="DA285" s="39"/>
      <c r="DB285" s="39">
        <f>(DA285/12*5*$D285*$G285*$H285*$L285)+(DA285/12*4*$E285*$G285*$I285*$L285)+(DA285/12*3*$F285*$G285*$I285*$L285)</f>
        <v>0</v>
      </c>
      <c r="DC285" s="39">
        <v>3</v>
      </c>
      <c r="DD285" s="39">
        <f>(DC285/12*5*$D285*$G285*$H285*$K285)+(DC285/12*4*$E285*$G285*$I285*$K285)+(DC285/12*3*$F285*$G285*$I285*$K285)</f>
        <v>43424.15</v>
      </c>
      <c r="DE285" s="39">
        <v>7</v>
      </c>
      <c r="DF285" s="39">
        <f>(DE285/12*5*$D285*$G285*$H285*$K285)+(DE285/12*4*$E285*$G285*$I285*$K285)+(DE285/12*3*$F285*$G285*$I285*$K285)</f>
        <v>101323.01666666666</v>
      </c>
      <c r="DG285" s="39">
        <v>3</v>
      </c>
      <c r="DH285" s="39">
        <f>(DG285/12*5*$D285*$G285*$H285*$L285)+(DG285/12*4*$E285*$G285*$I285*$L285)+(DG285/12*3*$F285*$G285*$I285*$L285)</f>
        <v>52108.98</v>
      </c>
      <c r="DI285" s="39">
        <v>1</v>
      </c>
      <c r="DJ285" s="39">
        <f>(DI285/12*5*$D285*$G285*$H285*$L285)+(DI285/12*4*$E285*$G285*$I285*$L285)+(DI285/12*3*$F285*$G285*$I285*$L285)</f>
        <v>17369.66</v>
      </c>
      <c r="DK285" s="39"/>
      <c r="DL285" s="39">
        <f>(DK285/12*5*$D285*$G285*$H285*$M285)+(DK285/12*4*$E285*$G285*$I285*$M285)+(DK285/12*3*$F285*$G285*$I285*$M285)</f>
        <v>0</v>
      </c>
      <c r="DM285" s="39">
        <v>2</v>
      </c>
      <c r="DN285" s="39">
        <f t="shared" ref="DN285" si="2644">(DM285/12*5*$D285*$G285*$H285*$N285)+(DM285/12*4*$E285*$G285*$I285*$N285)+(DM285/12*3*$F285*$G285*$I285*$N285)</f>
        <v>53142.888333333329</v>
      </c>
      <c r="DO285" s="39"/>
      <c r="DP285" s="39">
        <f>(DO285*$D285*$G285*$H285*$L285)</f>
        <v>0</v>
      </c>
      <c r="DQ285" s="39">
        <f t="shared" si="2641"/>
        <v>334</v>
      </c>
      <c r="DR285" s="39">
        <f t="shared" si="2642"/>
        <v>5301675.1516666664</v>
      </c>
    </row>
    <row r="286" spans="1:122" ht="30" customHeight="1" x14ac:dyDescent="0.25">
      <c r="A286" s="46"/>
      <c r="B286" s="47">
        <v>244</v>
      </c>
      <c r="C286" s="33" t="s">
        <v>417</v>
      </c>
      <c r="D286" s="34">
        <f t="shared" si="2531"/>
        <v>19063</v>
      </c>
      <c r="E286" s="35">
        <v>18530</v>
      </c>
      <c r="F286" s="35">
        <v>18715</v>
      </c>
      <c r="G286" s="48">
        <v>0.71</v>
      </c>
      <c r="H286" s="37">
        <v>1</v>
      </c>
      <c r="I286" s="37">
        <v>1</v>
      </c>
      <c r="J286" s="38"/>
      <c r="K286" s="34">
        <v>1.4</v>
      </c>
      <c r="L286" s="34">
        <v>1.68</v>
      </c>
      <c r="M286" s="34">
        <v>2.23</v>
      </c>
      <c r="N286" s="34">
        <v>2.57</v>
      </c>
      <c r="O286" s="39">
        <v>117</v>
      </c>
      <c r="P286" s="39">
        <f t="shared" ref="P286:P287" si="2645">(O286/12*5*$D286*$G286*$H286*$K286*P$9)+(O286/12*4*$E286*$G286*$I286*$K286*P$10)+(O286/12*3*$F286*$G286*$I286*$K286*P$10)</f>
        <v>2321692.3479750003</v>
      </c>
      <c r="Q286" s="39">
        <v>100</v>
      </c>
      <c r="R286" s="39">
        <f t="shared" ref="R286:R287" si="2646">(Q286/12*5*$D286*$G286*$H286*$K286*R$9)+(Q286/12*4*$E286*$G286*$I286*$K286*R$10)+(Q286/12*3*$F286*$G286*$I286*$K286*R$10)</f>
        <v>1984352.4341666666</v>
      </c>
      <c r="S286" s="39">
        <v>0</v>
      </c>
      <c r="T286" s="39">
        <f t="shared" ref="T286:T287" si="2647">(S286/12*5*$D286*$G286*$H286*$K286*T$9)+(S286/12*4*$E286*$G286*$I286*$K286*T$10)+(S286/12*3*$F286*$G286*$I286*$K286*T$10)</f>
        <v>0</v>
      </c>
      <c r="U286" s="39"/>
      <c r="V286" s="39">
        <f t="shared" ref="V286:V287" si="2648">(U286/12*5*$D286*$G286*$H286*$K286*V$9)+(U286/12*4*$E286*$G286*$I286*$K286*V$10)+(U286/12*3*$F286*$G286*$I286*$K286*V$10)</f>
        <v>0</v>
      </c>
      <c r="W286" s="39">
        <v>15</v>
      </c>
      <c r="X286" s="39">
        <f t="shared" ref="X286:X287" si="2649">(W286/12*5*$D286*$G286*$H286*$K286*X$9)+(W286/12*4*$E286*$G286*$I286*$K286*X$10)+(W286/12*3*$F286*$G286*$I286*$K286*X$10)</f>
        <v>299666.15621249995</v>
      </c>
      <c r="Y286" s="39">
        <v>2</v>
      </c>
      <c r="Z286" s="39">
        <f t="shared" ref="Z286:Z287" si="2650">(Y286/12*5*$D286*$G286*$H286*$K286*Z$9)+(Y286/12*4*$E286*$G286*$I286*$K286*Z$10)+(Y286/12*3*$F286*$G286*$I286*$K286*Z$10)</f>
        <v>39687.048683333327</v>
      </c>
      <c r="AA286" s="39">
        <v>0</v>
      </c>
      <c r="AB286" s="39">
        <f t="shared" ref="AB286:AB287" si="2651">(AA286/12*5*$D286*$G286*$H286*$K286*AB$9)+(AA286/12*4*$E286*$G286*$I286*$K286*AB$10)+(AA286/12*3*$F286*$G286*$I286*$K286*AB$10)</f>
        <v>0</v>
      </c>
      <c r="AC286" s="39">
        <v>0</v>
      </c>
      <c r="AD286" s="39">
        <f t="shared" ref="AD286:AD287" si="2652">(AC286/12*5*$D286*$G286*$H286*$K286*AD$9)+(AC286/12*4*$E286*$G286*$I286*$K286*AD$10)+(AC286/12*3*$F286*$G286*$I286*$K286*AD$10)</f>
        <v>0</v>
      </c>
      <c r="AE286" s="39">
        <v>0</v>
      </c>
      <c r="AF286" s="39">
        <f t="shared" ref="AF286:AF287" si="2653">(AE286/12*5*$D286*$G286*$H286*$K286*AF$9)+(AE286/12*4*$E286*$G286*$I286*$K286*AF$10)+(AE286/12*3*$F286*$G286*$I286*$K286*AF$10)</f>
        <v>0</v>
      </c>
      <c r="AG286" s="39">
        <v>87</v>
      </c>
      <c r="AH286" s="39">
        <f t="shared" ref="AH286:AH287" si="2654">(AG286/12*5*$D286*$G286*$H286*$K286*AH$9)+(AG286/12*4*$E286*$G286*$I286*$K286*AH$10)+(AG286/12*3*$F286*$G286*$I286*$K286*AH$10)</f>
        <v>1726386.617725</v>
      </c>
      <c r="AI286" s="39">
        <v>2</v>
      </c>
      <c r="AJ286" s="39">
        <f t="shared" ref="AJ286:AJ287" si="2655">(AI286/12*5*$D286*$G286*$H286*$K286*AJ$9)+(AI286/12*4*$E286*$G286*$I286*$K286*AJ$10)+(AI286/12*3*$F286*$G286*$I286*$K286*AJ$10)</f>
        <v>33791.883183333332</v>
      </c>
      <c r="AK286" s="39"/>
      <c r="AL286" s="39">
        <f t="shared" ref="AL286:AL287" si="2656">(AK286/12*5*$D286*$G286*$H286*$K286*AL$9)+(AK286/12*4*$E286*$G286*$I286*$K286*AL$10)+(AK286/12*3*$F286*$G286*$I286*$K286*AL$10)</f>
        <v>0</v>
      </c>
      <c r="AM286" s="56">
        <v>347</v>
      </c>
      <c r="AN286" s="39">
        <f t="shared" ref="AN286:AN287" si="2657">(AM286/12*5*$D286*$G286*$H286*$K286*AN$9)+(AM286/12*4*$E286*$G286*$I286*$K286*AN$10)+(AM286/12*3*$F286*$G286*$I286*$K286*AN$10)</f>
        <v>6844608.1225958336</v>
      </c>
      <c r="AO286" s="43">
        <v>60</v>
      </c>
      <c r="AP286" s="39">
        <f t="shared" ref="AP286:AP287" si="2658">(AO286/12*5*$D286*$G286*$H286*$L286*AP$9)+(AO286/12*4*$E286*$G286*$I286*$L286*AP$10)+(AO286/12*3*$F286*$G286*$I286*$L286*AP$10)</f>
        <v>1376207.6714400002</v>
      </c>
      <c r="AQ286" s="39">
        <v>0</v>
      </c>
      <c r="AR286" s="39">
        <f t="shared" ref="AR286:AR287" si="2659">(AQ286/12*5*$D286*$G286*$H286*$L286*AR$9)+(AQ286/12*4*$E286*$G286*$I286*$L286*AR$10)+(AQ286/12*3*$F286*$G286*$I286*$L286*AR$10)</f>
        <v>0</v>
      </c>
      <c r="AS286" s="39">
        <v>327</v>
      </c>
      <c r="AT286" s="39">
        <f t="shared" ref="AT286:AT287" si="2660">(AS286/12*5*$D286*$G286*$H286*$L286*AT$9)+(AS286/12*4*$E286*$G286*$I286*$L286*AT$10)+(AS286/12*3*$F286*$G286*$I286*$L286*AT$11)</f>
        <v>7500331.8093480002</v>
      </c>
      <c r="AU286" s="39">
        <v>20</v>
      </c>
      <c r="AV286" s="39">
        <f t="shared" ref="AV286:AV287" si="2661">(AU286/12*5*$D286*$G286*$H286*$L286*AV$9)+(AU286/12*4*$E286*$G286*$I286*$L286*AV$10)+(AU286/12*3*$F286*$G286*$I286*$L286*AV$10)</f>
        <v>473402.29090000002</v>
      </c>
      <c r="AW286" s="39"/>
      <c r="AX286" s="39">
        <f t="shared" ref="AX286:AX287" si="2662">(AW286/12*5*$D286*$G286*$H286*$K286*AX$9)+(AW286/12*4*$E286*$G286*$I286*$K286*AX$10)+(AW286/12*3*$F286*$G286*$I286*$K286*AX$10)</f>
        <v>0</v>
      </c>
      <c r="AY286" s="39"/>
      <c r="AZ286" s="39">
        <f t="shared" ref="AZ286:AZ287" si="2663">(AY286/12*5*$D286*$G286*$H286*$K286*AZ$9)+(AY286/12*4*$E286*$G286*$I286*$K286*AZ$10)+(AY286/12*3*$F286*$G286*$I286*$K286*AZ$10)</f>
        <v>0</v>
      </c>
      <c r="BA286" s="39">
        <v>9</v>
      </c>
      <c r="BB286" s="39">
        <f t="shared" ref="BB286:BB287" si="2664">(BA286/12*5*$D286*$G286*$H286*$L286*BB$9)+(BA286/12*4*$E286*$G286*$I286*$L286*BB$10)+(BA286/12*3*$F286*$G286*$I286*$L286*BB$10)</f>
        <v>200794.84865999996</v>
      </c>
      <c r="BC286" s="39">
        <v>0</v>
      </c>
      <c r="BD286" s="39">
        <f t="shared" ref="BD286:BD287" si="2665">(BC286/12*5*$D286*$G286*$H286*$K286*BD$9)+(BC286/12*4*$E286*$G286*$I286*$K286*BD$10)+(BC286/12*3*$F286*$G286*$I286*$K286*BD$10)</f>
        <v>0</v>
      </c>
      <c r="BE286" s="39">
        <v>0</v>
      </c>
      <c r="BF286" s="39">
        <f t="shared" ref="BF286:BF287" si="2666">(BE286/12*5*$D286*$G286*$H286*$K286*BF$9)+(BE286/12*4*$E286*$G286*$I286*$K286*BF$10)+(BE286/12*3*$F286*$G286*$I286*$K286*BF$10)</f>
        <v>0</v>
      </c>
      <c r="BG286" s="39">
        <v>0</v>
      </c>
      <c r="BH286" s="39">
        <f t="shared" ref="BH286:BH287" si="2667">(BG286/12*5*$D286*$G286*$H286*$K286*BH$9)+(BG286/12*4*$E286*$G286*$I286*$K286*BH$10)+(BG286/12*3*$F286*$G286*$I286*$K286*BH$10)</f>
        <v>0</v>
      </c>
      <c r="BI286" s="39">
        <v>0</v>
      </c>
      <c r="BJ286" s="39">
        <f t="shared" ref="BJ286:BJ287" si="2668">(BI286/12*5*$D286*$G286*$H286*$L286*BJ$9)+(BI286/12*4*$E286*$G286*$I286*$L286*BJ$10)+(BI286/12*3*$F286*$G286*$I286*$L286*BJ$10)</f>
        <v>0</v>
      </c>
      <c r="BK286" s="39">
        <v>24</v>
      </c>
      <c r="BL286" s="39">
        <f t="shared" ref="BL286:BL287" si="2669">(BK286/12*5*$D286*$G286*$H286*$K286*BL$9)+(BK286/12*4*$E286*$G286*$I286*$K286*BL$10)+(BK286/12*3*$F286*$G286*$I286*$K286*BL$10)</f>
        <v>479465.84993999993</v>
      </c>
      <c r="BM286" s="39">
        <v>55</v>
      </c>
      <c r="BN286" s="39">
        <f>(BM286/12*5*$D286*$G286*$H286*$K286*BN$9)+(BM286/12*4*$E286*$G286*$I286*$K286*BN$10)+(BM286/12*3*$F286*$G286*$I286*$K286*BN$11)</f>
        <v>1051269.7490166663</v>
      </c>
      <c r="BO286" s="49">
        <v>8</v>
      </c>
      <c r="BP286" s="39">
        <f t="shared" ref="BP286:BP287" si="2670">(BO286/12*5*$D286*$G286*$H286*$L286*BP$9)+(BO286/12*4*$E286*$G286*$I286*$L286*BP$10)+(BO286/12*3*$F286*$G286*$I286*$L286*BP$10)</f>
        <v>163236.90655999997</v>
      </c>
      <c r="BQ286" s="39">
        <v>0</v>
      </c>
      <c r="BR286" s="39">
        <f t="shared" ref="BR286:BR287" si="2671">(BQ286/12*5*$D286*$G286*$H286*$L286*BR$9)+(BQ286/12*4*$E286*$G286*$I286*$L286*BR$10)+(BQ286/12*3*$F286*$G286*$I286*$L286*BR$10)</f>
        <v>0</v>
      </c>
      <c r="BS286" s="39">
        <v>0</v>
      </c>
      <c r="BT286" s="39">
        <f t="shared" ref="BT286:BT287" si="2672">(BS286/12*5*$D286*$G286*$H286*$K286*BT$9)+(BS286/12*4*$E286*$G286*$I286*$K286*BT$10)+(BS286/12*3*$F286*$G286*$I286*$K286*BT$10)</f>
        <v>0</v>
      </c>
      <c r="BU286" s="39">
        <v>0</v>
      </c>
      <c r="BV286" s="39">
        <f t="shared" ref="BV286:BV287" si="2673">(BU286/12*5*$D286*$G286*$H286*$K286*BV$9)+(BU286/12*4*$E286*$G286*$I286*$K286*BV$10)+(BU286/12*3*$F286*$G286*$I286*$K286*BV$10)</f>
        <v>0</v>
      </c>
      <c r="BW286" s="39">
        <v>0</v>
      </c>
      <c r="BX286" s="39">
        <f t="shared" ref="BX286:BX287" si="2674">(BW286/12*5*$D286*$G286*$H286*$L286*BX$9)+(BW286/12*4*$E286*$G286*$I286*$L286*BX$10)+(BW286/12*3*$F286*$G286*$I286*$L286*BX$10)</f>
        <v>0</v>
      </c>
      <c r="BY286" s="39"/>
      <c r="BZ286" s="39">
        <f t="shared" ref="BZ286:BZ287" si="2675">(BY286/12*5*$D286*$G286*$H286*$L286*BZ$9)+(BY286/12*4*$E286*$G286*$I286*$L286*BZ$10)+(BY286/12*3*$F286*$G286*$I286*$L286*BZ$10)</f>
        <v>0</v>
      </c>
      <c r="CA286" s="39">
        <v>0</v>
      </c>
      <c r="CB286" s="39">
        <f t="shared" ref="CB286:CB287" si="2676">(CA286/12*5*$D286*$G286*$H286*$K286*CB$9)+(CA286/12*4*$E286*$G286*$I286*$K286*CB$10)+(CA286/12*3*$F286*$G286*$I286*$K286*CB$10)</f>
        <v>0</v>
      </c>
      <c r="CC286" s="39">
        <v>2</v>
      </c>
      <c r="CD286" s="39">
        <f t="shared" ref="CD286:CD287" si="2677">(CC286/12*5*$D286*$G286*$H286*$L286*CD$9)+(CC286/12*4*$E286*$G286*$I286*$L286*CD$10)+(CC286/12*3*$F286*$G286*$I286*$L286*CD$10)</f>
        <v>40809.226639999993</v>
      </c>
      <c r="CE286" s="39">
        <v>0</v>
      </c>
      <c r="CF286" s="39">
        <f t="shared" ref="CF286:CF287" si="2678">(CE286/12*5*$D286*$G286*$H286*$K286*CF$9)+(CE286/12*4*$E286*$G286*$I286*$K286*CF$10)+(CE286/12*3*$F286*$G286*$I286*$K286*CF$10)</f>
        <v>0</v>
      </c>
      <c r="CG286" s="39"/>
      <c r="CH286" s="39">
        <f t="shared" ref="CH286:CH287" si="2679">(CG286/12*5*$D286*$G286*$H286*$K286*CH$9)+(CG286/12*4*$E286*$G286*$I286*$K286*CH$10)+(CG286/12*3*$F286*$G286*$I286*$K286*CH$10)</f>
        <v>0</v>
      </c>
      <c r="CI286" s="39">
        <v>15</v>
      </c>
      <c r="CJ286" s="39">
        <f t="shared" ref="CJ286:CJ287" si="2680">(CI286/12*5*$D286*$G286*$H286*$K286*CJ$9)+(CI286/12*4*$E286*$G286*$I286*$K286*CJ$10)+(CI286/12*3*$F286*$G286*$I286*$K286*CJ$10)</f>
        <v>211333.4951</v>
      </c>
      <c r="CK286" s="39">
        <v>40</v>
      </c>
      <c r="CL286" s="39">
        <f t="shared" ref="CL286:CL287" si="2681">(CK286/12*5*$D286*$G286*$H286*$K286*CL$9)+(CK286/12*4*$E286*$G286*$I286*$K286*CL$10)+(CK286/12*3*$F286*$G286*$I286*$K286*CL$10)</f>
        <v>743684.62466666661</v>
      </c>
      <c r="CM286" s="39">
        <v>84</v>
      </c>
      <c r="CN286" s="39">
        <f t="shared" ref="CN286:CN287" si="2682">(CM286/12*5*$D286*$G286*$H286*$L286*CN$9)+(CM286/12*4*$E286*$G286*$I286*$L286*CN$10)+(CM286/12*3*$F286*$G286*$I286*$L286*CN$10)</f>
        <v>1909978.055412</v>
      </c>
      <c r="CO286" s="39">
        <v>57</v>
      </c>
      <c r="CP286" s="39">
        <f t="shared" ref="CP286:CP287" si="2683">(CO286/12*5*$D286*$G286*$H286*$L286*CP$9)+(CO286/12*4*$E286*$G286*$I286*$L286*CP$10)+(CO286/12*3*$F286*$G286*$I286*$L286*CP$10)</f>
        <v>1489966.5029129996</v>
      </c>
      <c r="CQ286" s="44">
        <v>35</v>
      </c>
      <c r="CR286" s="39">
        <f t="shared" ref="CR286:CR287" si="2684">(CQ286/12*5*$D286*$G286*$H286*$K286*CR$9)+(CQ286/12*4*$E286*$G286*$I286*$K286*CR$10)+(CQ286/12*3*$F286*$G286*$I286*$K286*CR$10)</f>
        <v>739013.23883333313</v>
      </c>
      <c r="CS286" s="39">
        <v>19</v>
      </c>
      <c r="CT286" s="39">
        <f t="shared" ref="CT286:CT287" si="2685">(CS286/12*5*$D286*$G286*$H286*$L286*CT$9)+(CS286/12*4*$E286*$G286*$I286*$L286*CT$10)+(CS286/12*3*$F286*$G286*$I286*$L286*CT$10)</f>
        <v>485422.66530799988</v>
      </c>
      <c r="CU286" s="39"/>
      <c r="CV286" s="39">
        <f t="shared" ref="CV286:CV287" si="2686">(CU286/12*5*$D286*$G286*$H286*$L286*CV$9)+(CU286/12*4*$E286*$G286*$I286*$L286*CV$10)+(CU286/12*3*$F286*$G286*$I286*$L286*CV$10)</f>
        <v>0</v>
      </c>
      <c r="CW286" s="39">
        <v>12</v>
      </c>
      <c r="CX286" s="39">
        <f t="shared" ref="CX286:CX287" si="2687">(CW286/12*5*$D286*$G286*$H286*$L286*CX$9)+(CW286/12*4*$E286*$G286*$I286*$L286*CX$10)+(CW286/12*3*$F286*$G286*$I286*$L286*CX$10)</f>
        <v>307151.19464399997</v>
      </c>
      <c r="CY286" s="39">
        <v>17</v>
      </c>
      <c r="CZ286" s="39">
        <f t="shared" ref="CZ286:CZ287" si="2688">(CY286/12*5*$D286*$G286*$H286*$L286*CZ$9)+(CY286/12*4*$E286*$G286*$I286*$L286*CZ$10)+(CY286/12*3*$F286*$G286*$I286*$L286*CZ$10)</f>
        <v>434325.54264399991</v>
      </c>
      <c r="DA286" s="39">
        <v>22</v>
      </c>
      <c r="DB286" s="39">
        <f t="shared" ref="DB286:DB287" si="2689">(DA286/12*5*$D286*$G286*$H286*$L286*DB$9)+(DA286/12*4*$E286*$G286*$I286*$L286*DB$10)+(DA286/12*3*$F286*$G286*$I286*$L286*DB$10)</f>
        <v>563110.523514</v>
      </c>
      <c r="DC286" s="39">
        <v>17</v>
      </c>
      <c r="DD286" s="39">
        <f t="shared" ref="DD286:DD287" si="2690">(DC286/12*5*$D286*$G286*$H286*$K286*DD$9)+(DC286/12*4*$E286*$G286*$I286*$K286*DD$10)+(DC286/12*3*$F286*$G286*$I286*$K286*DD$10)</f>
        <v>358949.28743333329</v>
      </c>
      <c r="DE286" s="39">
        <v>28</v>
      </c>
      <c r="DF286" s="39">
        <f t="shared" ref="DF286:DF287" si="2691">(DE286/12*5*$D286*$G286*$H286*$K286*DF$9)+(DE286/12*4*$E286*$G286*$I286*$K286*DF$10)+(DE286/12*3*$F286*$G286*$I286*$K286*DF$10)</f>
        <v>608822.47192666668</v>
      </c>
      <c r="DG286" s="39">
        <v>16</v>
      </c>
      <c r="DH286" s="39">
        <f t="shared" ref="DH286:DH287" si="2692">(DG286/12*5*$D286*$G286*$H286*$L286*DH$9)+(DG286/12*4*$E286*$G286*$I286*$L286*DH$10)+(DG286/12*3*$F286*$G286*$I286*$L286*DH$10)</f>
        <v>453253.26479999989</v>
      </c>
      <c r="DI286" s="39">
        <v>12</v>
      </c>
      <c r="DJ286" s="39">
        <f t="shared" ref="DJ286:DJ287" si="2693">(DI286/12*5*$D286*$G286*$H286*$L286*DJ$9)+(DI286/12*4*$E286*$G286*$I286*$L286*DJ$10)+(DI286/12*3*$F286*$G286*$I286*$L286*DJ$10)</f>
        <v>329707.69271999999</v>
      </c>
      <c r="DK286" s="39"/>
      <c r="DL286" s="39">
        <f t="shared" ref="DL286:DL287" si="2694">(DK286/12*5*$D286*$G286*$H286*$M286*DL$9)+(DK286/12*4*$E286*$G286*$I286*$M286*DL$10)+(DK286/12*3*$F286*$G286*$I286*$M286*DL$10)</f>
        <v>0</v>
      </c>
      <c r="DM286" s="39">
        <v>20</v>
      </c>
      <c r="DN286" s="39">
        <f t="shared" si="2640"/>
        <v>812892.7497416666</v>
      </c>
      <c r="DO286" s="39"/>
      <c r="DP286" s="39">
        <f t="shared" si="2529"/>
        <v>0</v>
      </c>
      <c r="DQ286" s="39">
        <f t="shared" si="2641"/>
        <v>1569</v>
      </c>
      <c r="DR286" s="39">
        <f t="shared" si="2642"/>
        <v>33983314.272702999</v>
      </c>
    </row>
    <row r="287" spans="1:122" ht="30" customHeight="1" x14ac:dyDescent="0.25">
      <c r="A287" s="46"/>
      <c r="B287" s="47">
        <v>245</v>
      </c>
      <c r="C287" s="33" t="s">
        <v>418</v>
      </c>
      <c r="D287" s="34">
        <f t="shared" si="2531"/>
        <v>19063</v>
      </c>
      <c r="E287" s="35">
        <v>18530</v>
      </c>
      <c r="F287" s="35">
        <v>18715</v>
      </c>
      <c r="G287" s="48">
        <v>1.38</v>
      </c>
      <c r="H287" s="37">
        <v>1</v>
      </c>
      <c r="I287" s="37">
        <v>1</v>
      </c>
      <c r="J287" s="38"/>
      <c r="K287" s="34">
        <v>1.4</v>
      </c>
      <c r="L287" s="34">
        <v>1.68</v>
      </c>
      <c r="M287" s="34">
        <v>2.23</v>
      </c>
      <c r="N287" s="34">
        <v>2.57</v>
      </c>
      <c r="O287" s="39">
        <v>14</v>
      </c>
      <c r="P287" s="39">
        <f t="shared" si="2645"/>
        <v>539967.45109999995</v>
      </c>
      <c r="Q287" s="39">
        <v>0</v>
      </c>
      <c r="R287" s="39">
        <f t="shared" si="2646"/>
        <v>0</v>
      </c>
      <c r="S287" s="39">
        <v>0</v>
      </c>
      <c r="T287" s="39">
        <f t="shared" si="2647"/>
        <v>0</v>
      </c>
      <c r="U287" s="39"/>
      <c r="V287" s="39">
        <f t="shared" si="2648"/>
        <v>0</v>
      </c>
      <c r="W287" s="39">
        <v>0</v>
      </c>
      <c r="X287" s="39">
        <f t="shared" si="2649"/>
        <v>0</v>
      </c>
      <c r="Y287" s="39">
        <v>0</v>
      </c>
      <c r="Z287" s="39">
        <f t="shared" si="2650"/>
        <v>0</v>
      </c>
      <c r="AA287" s="39">
        <v>0</v>
      </c>
      <c r="AB287" s="39">
        <f t="shared" si="2651"/>
        <v>0</v>
      </c>
      <c r="AC287" s="39">
        <v>0</v>
      </c>
      <c r="AD287" s="39">
        <f t="shared" si="2652"/>
        <v>0</v>
      </c>
      <c r="AE287" s="39">
        <v>0</v>
      </c>
      <c r="AF287" s="39">
        <f t="shared" si="2653"/>
        <v>0</v>
      </c>
      <c r="AG287" s="39">
        <v>5</v>
      </c>
      <c r="AH287" s="39">
        <f t="shared" si="2654"/>
        <v>192845.51824999999</v>
      </c>
      <c r="AI287" s="39"/>
      <c r="AJ287" s="39">
        <f t="shared" si="2655"/>
        <v>0</v>
      </c>
      <c r="AK287" s="39"/>
      <c r="AL287" s="39">
        <f t="shared" si="2656"/>
        <v>0</v>
      </c>
      <c r="AM287" s="56">
        <v>5</v>
      </c>
      <c r="AN287" s="39">
        <f t="shared" si="2657"/>
        <v>191694.58962499999</v>
      </c>
      <c r="AO287" s="43">
        <v>0</v>
      </c>
      <c r="AP287" s="39">
        <f t="shared" si="2658"/>
        <v>0</v>
      </c>
      <c r="AQ287" s="39">
        <v>0</v>
      </c>
      <c r="AR287" s="39">
        <f t="shared" si="2659"/>
        <v>0</v>
      </c>
      <c r="AS287" s="39">
        <v>19</v>
      </c>
      <c r="AT287" s="39">
        <f t="shared" si="2660"/>
        <v>847046.13016799989</v>
      </c>
      <c r="AU287" s="39"/>
      <c r="AV287" s="39">
        <f t="shared" si="2661"/>
        <v>0</v>
      </c>
      <c r="AW287" s="39"/>
      <c r="AX287" s="39">
        <f t="shared" si="2662"/>
        <v>0</v>
      </c>
      <c r="AY287" s="39"/>
      <c r="AZ287" s="39">
        <f t="shared" si="2663"/>
        <v>0</v>
      </c>
      <c r="BA287" s="39"/>
      <c r="BB287" s="39">
        <f t="shared" si="2664"/>
        <v>0</v>
      </c>
      <c r="BC287" s="39">
        <v>0</v>
      </c>
      <c r="BD287" s="39">
        <f t="shared" si="2665"/>
        <v>0</v>
      </c>
      <c r="BE287" s="39">
        <v>0</v>
      </c>
      <c r="BF287" s="39">
        <f t="shared" si="2666"/>
        <v>0</v>
      </c>
      <c r="BG287" s="39">
        <v>0</v>
      </c>
      <c r="BH287" s="39">
        <f t="shared" si="2667"/>
        <v>0</v>
      </c>
      <c r="BI287" s="39">
        <v>0</v>
      </c>
      <c r="BJ287" s="39">
        <f t="shared" si="2668"/>
        <v>0</v>
      </c>
      <c r="BK287" s="39">
        <v>0</v>
      </c>
      <c r="BL287" s="39">
        <f t="shared" si="2669"/>
        <v>0</v>
      </c>
      <c r="BM287" s="39"/>
      <c r="BN287" s="39">
        <f t="shared" ref="BN287" si="2695">(BM287/12*5*$D287*$G287*$H287*$K287*BN$9)+(BM287/12*4*$E287*$G287*$I287*$K287*BN$10)+(BM287/12*3*$F287*$G287*$I287*$K287*BN$10)</f>
        <v>0</v>
      </c>
      <c r="BO287" s="49">
        <v>0</v>
      </c>
      <c r="BP287" s="39">
        <f t="shared" si="2670"/>
        <v>0</v>
      </c>
      <c r="BQ287" s="39">
        <v>0</v>
      </c>
      <c r="BR287" s="39">
        <f t="shared" si="2671"/>
        <v>0</v>
      </c>
      <c r="BS287" s="39">
        <v>0</v>
      </c>
      <c r="BT287" s="39">
        <f t="shared" si="2672"/>
        <v>0</v>
      </c>
      <c r="BU287" s="39">
        <v>0</v>
      </c>
      <c r="BV287" s="39">
        <f t="shared" si="2673"/>
        <v>0</v>
      </c>
      <c r="BW287" s="39">
        <v>0</v>
      </c>
      <c r="BX287" s="39">
        <f t="shared" si="2674"/>
        <v>0</v>
      </c>
      <c r="BY287" s="39"/>
      <c r="BZ287" s="39">
        <f t="shared" si="2675"/>
        <v>0</v>
      </c>
      <c r="CA287" s="39">
        <v>0</v>
      </c>
      <c r="CB287" s="39">
        <f t="shared" si="2676"/>
        <v>0</v>
      </c>
      <c r="CC287" s="39"/>
      <c r="CD287" s="39">
        <f t="shared" si="2677"/>
        <v>0</v>
      </c>
      <c r="CE287" s="39">
        <v>0</v>
      </c>
      <c r="CF287" s="39">
        <f t="shared" si="2678"/>
        <v>0</v>
      </c>
      <c r="CG287" s="39"/>
      <c r="CH287" s="39">
        <f t="shared" si="2679"/>
        <v>0</v>
      </c>
      <c r="CI287" s="39"/>
      <c r="CJ287" s="39">
        <f t="shared" si="2680"/>
        <v>0</v>
      </c>
      <c r="CK287" s="39"/>
      <c r="CL287" s="39">
        <f t="shared" si="2681"/>
        <v>0</v>
      </c>
      <c r="CM287" s="39"/>
      <c r="CN287" s="39">
        <f t="shared" si="2682"/>
        <v>0</v>
      </c>
      <c r="CO287" s="39"/>
      <c r="CP287" s="39">
        <f t="shared" si="2683"/>
        <v>0</v>
      </c>
      <c r="CQ287" s="44"/>
      <c r="CR287" s="39">
        <f t="shared" si="2684"/>
        <v>0</v>
      </c>
      <c r="CS287" s="39"/>
      <c r="CT287" s="39">
        <f t="shared" si="2685"/>
        <v>0</v>
      </c>
      <c r="CU287" s="39"/>
      <c r="CV287" s="39">
        <f t="shared" si="2686"/>
        <v>0</v>
      </c>
      <c r="CW287" s="39"/>
      <c r="CX287" s="39">
        <f t="shared" si="2687"/>
        <v>0</v>
      </c>
      <c r="CY287" s="39"/>
      <c r="CZ287" s="39">
        <f t="shared" si="2688"/>
        <v>0</v>
      </c>
      <c r="DA287" s="39"/>
      <c r="DB287" s="39">
        <f t="shared" si="2689"/>
        <v>0</v>
      </c>
      <c r="DC287" s="39"/>
      <c r="DD287" s="39">
        <f t="shared" si="2690"/>
        <v>0</v>
      </c>
      <c r="DE287" s="39"/>
      <c r="DF287" s="39">
        <f t="shared" si="2691"/>
        <v>0</v>
      </c>
      <c r="DG287" s="39"/>
      <c r="DH287" s="39">
        <f t="shared" si="2692"/>
        <v>0</v>
      </c>
      <c r="DI287" s="39"/>
      <c r="DJ287" s="39">
        <f t="shared" si="2693"/>
        <v>0</v>
      </c>
      <c r="DK287" s="39"/>
      <c r="DL287" s="39">
        <f t="shared" si="2694"/>
        <v>0</v>
      </c>
      <c r="DM287" s="39"/>
      <c r="DN287" s="39">
        <f t="shared" si="2640"/>
        <v>0</v>
      </c>
      <c r="DO287" s="39"/>
      <c r="DP287" s="39">
        <f t="shared" si="2529"/>
        <v>0</v>
      </c>
      <c r="DQ287" s="39">
        <f t="shared" si="2641"/>
        <v>43</v>
      </c>
      <c r="DR287" s="39">
        <f t="shared" si="2642"/>
        <v>1771553.6891429997</v>
      </c>
    </row>
    <row r="288" spans="1:122" ht="30" customHeight="1" x14ac:dyDescent="0.25">
      <c r="A288" s="46"/>
      <c r="B288" s="47">
        <v>246</v>
      </c>
      <c r="C288" s="33" t="s">
        <v>419</v>
      </c>
      <c r="D288" s="34">
        <f t="shared" si="2531"/>
        <v>19063</v>
      </c>
      <c r="E288" s="35">
        <v>18530</v>
      </c>
      <c r="F288" s="35">
        <v>18715</v>
      </c>
      <c r="G288" s="48">
        <v>2.41</v>
      </c>
      <c r="H288" s="37">
        <v>1</v>
      </c>
      <c r="I288" s="66">
        <v>0.75</v>
      </c>
      <c r="J288" s="66"/>
      <c r="K288" s="34">
        <v>1.4</v>
      </c>
      <c r="L288" s="34">
        <v>1.68</v>
      </c>
      <c r="M288" s="34">
        <v>2.23</v>
      </c>
      <c r="N288" s="34">
        <v>2.57</v>
      </c>
      <c r="O288" s="39">
        <v>6</v>
      </c>
      <c r="P288" s="39">
        <f>(O288/12*5*$D288*$G288*$H288*$K288*P$9)+(O288/12*4*$E288*$G288*$I288*$K288)+(O288/12*3*$F288*$G288*$I288*$K288)</f>
        <v>327222.16030000005</v>
      </c>
      <c r="Q288" s="39">
        <v>216</v>
      </c>
      <c r="R288" s="39">
        <f>(Q288/12*5*$D288*$G288*$H288*$K288*R$9)+(Q288/12*4*$E288*$G288*$I288*$K288)+(Q288/12*3*$F288*$G288*$I288*$K288)</f>
        <v>11779997.7708</v>
      </c>
      <c r="S288" s="39">
        <v>0</v>
      </c>
      <c r="T288" s="39">
        <f>(S288/12*5*$D288*$G288*$H288*$K288*T$9)+(S288/12*4*$E288*$G288*$I288*$K288)+(S288/12*3*$F288*$G288*$I288*$K288)</f>
        <v>0</v>
      </c>
      <c r="U288" s="39"/>
      <c r="V288" s="39">
        <f>(U288/12*5*$D288*$G288*$H288*$K288*V$9)+(U288/12*4*$E288*$G288*$I288*$K288)+(U288/12*3*$F288*$G288*$I288*$K288)</f>
        <v>0</v>
      </c>
      <c r="W288" s="39">
        <v>3</v>
      </c>
      <c r="X288" s="39">
        <f>(W288/12*5*$D288*$G288*$H288*$K288*X$9)+(W288/12*4*$E288*$G288*$I288*$K288)+(W288/12*3*$F288*$G288*$I288*$K288)</f>
        <v>164977.84959250002</v>
      </c>
      <c r="Y288" s="39">
        <v>2</v>
      </c>
      <c r="Z288" s="39">
        <f>(Y288/12*5*$D288*$G288*$H288*$K288*Z$9)+(Y288/12*4*$E288*$G288*$I288*$K288)+(Y288/12*3*$F288*$G288*$I288*$K288)</f>
        <v>109074.05343333332</v>
      </c>
      <c r="AA288" s="39">
        <v>0</v>
      </c>
      <c r="AB288" s="39">
        <f>(AA288/12*5*$D288*$G288*$H288*$K288*AB$9)+(AA288/12*4*$E288*$G288*$I288*$K288)+(AA288/12*3*$F288*$G288*$I288*$K288)</f>
        <v>0</v>
      </c>
      <c r="AC288" s="39">
        <v>0</v>
      </c>
      <c r="AD288" s="39">
        <f>(AC288/12*5*$D288*$G288*$H288*$K288*AD$9)+(AC288/12*4*$E288*$G288*$I288*$K288)+(AC288/12*3*$F288*$G288*$I288*$K288)</f>
        <v>0</v>
      </c>
      <c r="AE288" s="39">
        <v>0</v>
      </c>
      <c r="AF288" s="39">
        <f>(AE288/12*5*$D288*$G288*$H288*$K288*AF$9)+(AE288/12*4*$E288*$G288*$I288*$K288)+(AE288/12*3*$F288*$G288*$I288*$K288)</f>
        <v>0</v>
      </c>
      <c r="AG288" s="39">
        <v>85</v>
      </c>
      <c r="AH288" s="39">
        <f>(AG288/12*5*$D288*$G288*$H288*$K288*AH$9)+(AG288/12*4*$E288*$G288*$I288*$K288)+(AG288/12*3*$F288*$G288*$I288*$K288)</f>
        <v>4635647.2709166668</v>
      </c>
      <c r="AI288" s="39">
        <v>0</v>
      </c>
      <c r="AJ288" s="39">
        <f>(AI288/12*5*$D288*$G288*$H288*$K288*AJ$9)+(AI288/12*4*$E288*$G288*$I288*$K288)+(AI288/12*3*$F288*$G288*$I288*$K288)</f>
        <v>0</v>
      </c>
      <c r="AK288" s="39"/>
      <c r="AL288" s="39">
        <f>(AK288/12*5*$D288*$G288*$H288*$K288*AL$9)+(AK288/12*4*$E288*$G288*$I288*$K288)+(AK288/12*3*$F288*$G288*$I288*$K288)</f>
        <v>0</v>
      </c>
      <c r="AM288" s="42">
        <v>3</v>
      </c>
      <c r="AN288" s="39">
        <f>(AM288/12*5*$D288*$G288*$H288*$K288*AN$9)+(AM288/12*4*$E288*$G288*$I288*$K288)+(AM288/12*3*$F288*$G288*$I288*$K288)</f>
        <v>162405.1071125</v>
      </c>
      <c r="AO288" s="43">
        <v>4</v>
      </c>
      <c r="AP288" s="39">
        <f>(AO288/12*5*$D288*$G288*$H288*$L288*AP$9)+(AO288/12*4*$E288*$G288*$I288*$L288)+(AO288/12*3*$F288*$G288*$I288*$L288)</f>
        <v>262549.55098399997</v>
      </c>
      <c r="AQ288" s="39">
        <v>0</v>
      </c>
      <c r="AR288" s="39">
        <f>(AQ288/12*5*$D288*$G288*$H288*$L288*AR$9)+(AQ288/12*4*$E288*$G288*$I288*$L288)+(AQ288/12*3*$F288*$G288*$I288*$L288)</f>
        <v>0</v>
      </c>
      <c r="AS288" s="39">
        <v>21</v>
      </c>
      <c r="AT288" s="39">
        <f>(AS288/12*5*$D288*$G288*$H288*$L288*AT$9)+(AS288/12*4*$E288*$G288*$I288*$L288)+(AS288/12*3*$F288*$G288*$I288*$L288)</f>
        <v>1378385.1426659999</v>
      </c>
      <c r="AU288" s="39">
        <v>3</v>
      </c>
      <c r="AV288" s="39">
        <f>(AU288/12*5*$D288*$G288*$H288*$L288*AV$9)+(AU288/12*4*$E288*$G288*$I288*$L288)+(AU288/12*3*$F288*$G288*$I288*$L288)</f>
        <v>194886.12853500003</v>
      </c>
      <c r="AW288" s="39"/>
      <c r="AX288" s="39">
        <f>(AW288/12*5*$D288*$G288*$H288*$K288*AX$9)+(AW288/12*4*$E288*$G288*$I288*$K288)+(AW288/12*3*$F288*$G288*$I288*$K288)</f>
        <v>0</v>
      </c>
      <c r="AY288" s="39"/>
      <c r="AZ288" s="39">
        <f>(AY288/12*5*$D288*$G288*$H288*$K288*AZ$9)+(AY288/12*4*$E288*$G288*$I288*$K288)+(AY288/12*3*$F288*$G288*$I288*$K288)</f>
        <v>0</v>
      </c>
      <c r="BA288" s="39"/>
      <c r="BB288" s="39">
        <f>(BA288/12*5*$D288*$G288*$H288*$L288*BB$9)+(BA288/12*4*$E288*$G288*$I288*$L288)+(BA288/12*3*$F288*$G288*$I288*$L288)</f>
        <v>0</v>
      </c>
      <c r="BC288" s="39">
        <v>0</v>
      </c>
      <c r="BD288" s="39">
        <f>(BC288/12*5*$D288*$G288*$H288*$K288*BD$9)+(BC288/12*4*$E288*$G288*$I288*$K288)+(BC288/12*3*$F288*$G288*$I288*$K288)</f>
        <v>0</v>
      </c>
      <c r="BE288" s="39">
        <v>0</v>
      </c>
      <c r="BF288" s="39">
        <f>(BE288/12*5*$D288*$G288*$H288*$K288*BF$9)+(BE288/12*4*$E288*$G288*$I288*$K288)+(BE288/12*3*$F288*$G288*$I288*$K288)</f>
        <v>0</v>
      </c>
      <c r="BG288" s="39">
        <v>0</v>
      </c>
      <c r="BH288" s="39">
        <f>(BG288/12*5*$D288*$G288*$H288*$K288*BH$9)+(BG288/12*4*$E288*$G288*$I288*$K288)+(BG288/12*3*$F288*$G288*$I288*$K288)</f>
        <v>0</v>
      </c>
      <c r="BI288" s="39">
        <v>0</v>
      </c>
      <c r="BJ288" s="39">
        <f>(BI288/12*5*$D288*$G288*$H288*$L288*BJ$9)+(BI288/12*4*$E288*$G288*$I288*$L288)+(BI288/12*3*$F288*$G288*$I288*$L288)</f>
        <v>0</v>
      </c>
      <c r="BK288" s="39">
        <v>0</v>
      </c>
      <c r="BL288" s="39">
        <f>(BK288/12*5*$D288*$G288*$H288*$K288*BL$9)+(BK288/12*4*$E288*$G288*$I288*$K288)+(BK288/12*3*$F288*$G288*$I288*$K288)</f>
        <v>0</v>
      </c>
      <c r="BM288" s="39"/>
      <c r="BN288" s="39">
        <f>(BM288/12*5*$D288*$G288*$H288*$K288*BN$9)+(BM288/12*4*$E288*$G288*$I288*$K288)+(BM288/12*3*$F288*$G288*$I288*$K288)</f>
        <v>0</v>
      </c>
      <c r="BO288" s="49"/>
      <c r="BP288" s="39">
        <f>(BO288/12*5*$D288*$G288*$H288*$L288*BP$9)+(BO288/12*4*$E288*$G288*$I288*$L288)+(BO288/12*3*$F288*$G288*$I288*$L288)</f>
        <v>0</v>
      </c>
      <c r="BQ288" s="39">
        <v>0</v>
      </c>
      <c r="BR288" s="39">
        <f>(BQ288/12*5*$D288*$G288*$H288*$L288*BR$9)+(BQ288/12*4*$E288*$G288*$I288*$L288)+(BQ288/12*3*$F288*$G288*$I288*$L288)</f>
        <v>0</v>
      </c>
      <c r="BS288" s="39">
        <v>0</v>
      </c>
      <c r="BT288" s="39">
        <f>(BS288/12*5*$D288*$G288*$H288*$K288*BT$9)+(BS288/12*4*$E288*$G288*$I288*$K288)+(BS288/12*3*$F288*$G288*$I288*$K288)</f>
        <v>0</v>
      </c>
      <c r="BU288" s="39">
        <v>0</v>
      </c>
      <c r="BV288" s="39">
        <f>(BU288/12*5*$D288*$G288*$H288*$K288*BV$9)+(BU288/12*4*$E288*$G288*$I288*$K288)+(BU288/12*3*$F288*$G288*$I288*$K288)</f>
        <v>0</v>
      </c>
      <c r="BW288" s="39">
        <v>0</v>
      </c>
      <c r="BX288" s="39">
        <f>(BW288/12*5*$D288*$G288*$H288*$L288*BX$9)+(BW288/12*4*$E288*$G288*$I288*$L288)+(BW288/12*3*$F288*$G288*$I288*$L288)</f>
        <v>0</v>
      </c>
      <c r="BY288" s="39"/>
      <c r="BZ288" s="39">
        <f>(BY288/12*5*$D288*$G288*$H288*$L288*BZ$9)+(BY288/12*4*$E288*$G288*$I288*$L288)+(BY288/12*3*$F288*$G288*$I288*$L288)</f>
        <v>0</v>
      </c>
      <c r="CA288" s="39">
        <v>0</v>
      </c>
      <c r="CB288" s="39">
        <f>(CA288/12*5*$D288*$G288*$H288*$K288*CB$9)+(CA288/12*4*$E288*$G288*$I288*$K288)+(CA288/12*3*$F288*$G288*$I288*$K288)</f>
        <v>0</v>
      </c>
      <c r="CC288" s="39"/>
      <c r="CD288" s="39">
        <f>(CC288/12*5*$D288*$G288*$H288*$L288*CD$9)+(CC288/12*4*$E288*$G288*$I288*$L288)+(CC288/12*3*$F288*$G288*$I288*$L288)</f>
        <v>0</v>
      </c>
      <c r="CE288" s="39">
        <v>0</v>
      </c>
      <c r="CF288" s="39">
        <f>(CE288/12*5*$D288*$G288*$H288*$K288*CF$9)+(CE288/12*4*$E288*$G288*$I288*$K288)+(CE288/12*3*$F288*$G288*$I288*$K288)</f>
        <v>0</v>
      </c>
      <c r="CG288" s="39"/>
      <c r="CH288" s="39">
        <f>(CG288/12*5*$D288*$G288*$H288*$K288*CH$9)+(CG288/12*4*$E288*$G288*$I288*$K288)+(CG288/12*3*$F288*$G288*$I288*$K288)</f>
        <v>0</v>
      </c>
      <c r="CI288" s="39"/>
      <c r="CJ288" s="39">
        <f>(CI288/12*5*$D288*$G288*$H288*$K288*CJ$9)+(CI288/12*4*$E288*$G288*$I288*$K288)+(CI288/12*3*$F288*$G288*$I288*$K288)</f>
        <v>0</v>
      </c>
      <c r="CK288" s="39"/>
      <c r="CL288" s="39">
        <f>(CK288/12*5*$D288*$G288*$H288*$K288*CL$9)+(CK288/12*4*$E288*$G288*$I288*$K288)+(CK288/12*3*$F288*$G288*$I288*$K288)</f>
        <v>0</v>
      </c>
      <c r="CM288" s="39"/>
      <c r="CN288" s="39">
        <f>(CM288/12*5*$D288*$G288*$H288*$L288*CN$9)+(CM288/12*4*$E288*$G288*$I288*$L288)+(CM288/12*3*$F288*$G288*$I288*$L288)</f>
        <v>0</v>
      </c>
      <c r="CO288" s="39">
        <v>1</v>
      </c>
      <c r="CP288" s="39">
        <f>(CO288/12*5*$D288*$G288*$H288*$L288*CP$9)+(CO288/12*4*$E288*$G288*$I288*$L288)+(CO288/12*3*$F288*$G288*$I288*$L288)</f>
        <v>68949.793688999998</v>
      </c>
      <c r="CQ288" s="44"/>
      <c r="CR288" s="39">
        <f>(CQ288/12*5*$D288*$G288*$H288*$K288*CR$9)+(CQ288/12*4*$E288*$G288*$I288*$K288)+(CQ288/12*3*$F288*$G288*$I288*$K288)</f>
        <v>0</v>
      </c>
      <c r="CS288" s="39"/>
      <c r="CT288" s="39">
        <f>(CS288/12*5*$D288*$G288*$H288*$L288*CT$9)+(CS288/12*4*$E288*$G288*$I288*$L288)+(CS288/12*3*$F288*$G288*$I288*$L288)</f>
        <v>0</v>
      </c>
      <c r="CU288" s="39"/>
      <c r="CV288" s="39">
        <f>(CU288/12*5*$D288*$G288*$H288*$L288*CV$9)+(CU288/12*4*$E288*$G288*$I288*$L288)+(CU288/12*3*$F288*$G288*$I288*$L288)</f>
        <v>0</v>
      </c>
      <c r="CW288" s="39">
        <v>1</v>
      </c>
      <c r="CX288" s="39">
        <f>(CW288/12*5*$D288*$G288*$H288*$L288*CX$9)+(CW288/12*4*$E288*$G288*$I288*$L288)+(CW288/12*3*$F288*$G288*$I288*$L288)</f>
        <v>68949.793688999998</v>
      </c>
      <c r="CY288" s="39"/>
      <c r="CZ288" s="39">
        <f>(CY288/12*5*$D288*$G288*$H288*$L288*CZ$9)+(CY288/12*4*$E288*$G288*$I288*$L288)+(CY288/12*3*$F288*$G288*$I288*$L288)</f>
        <v>0</v>
      </c>
      <c r="DA288" s="39">
        <v>1</v>
      </c>
      <c r="DB288" s="39">
        <f>(DA288/12*5*$D288*$G288*$H288*$L288*DB$9)+(DA288/12*4*$E288*$G288*$I288*$L288)+(DA288/12*3*$F288*$G288*$I288*$L288)</f>
        <v>68949.793688999998</v>
      </c>
      <c r="DC288" s="39"/>
      <c r="DD288" s="39">
        <f>(DC288/12*5*$D288*$G288*$H288*$K288*DD$9)+(DC288/12*4*$E288*$G288*$I288*$K288)+(DC288/12*3*$F288*$G288*$I288*$K288)</f>
        <v>0</v>
      </c>
      <c r="DE288" s="39"/>
      <c r="DF288" s="39">
        <f>(DE288/12*5*$D288*$G288*$H288*$K288*DF$9)+(DE288/12*4*$E288*$G288*$I288*$K288)+(DE288/12*3*$F288*$G288*$I288*$K288)</f>
        <v>0</v>
      </c>
      <c r="DG288" s="39"/>
      <c r="DH288" s="39">
        <f>(DG288/12*5*$D288*$G288*$H288*$L288*DH$9)+(DG288/12*4*$E288*$G288*$I288*$L288)+(DG288/12*3*$F288*$G288*$I288*$L288)</f>
        <v>0</v>
      </c>
      <c r="DI288" s="39"/>
      <c r="DJ288" s="39">
        <f>(DI288/12*5*$D288*$G288*$H288*$L288*DJ$9)+(DI288/12*4*$E288*$G288*$I288*$L288)+(DI288/12*3*$F288*$G288*$I288*$L288)</f>
        <v>0</v>
      </c>
      <c r="DK288" s="39"/>
      <c r="DL288" s="39">
        <f>(DK288/12*5*$D288*$G288*$H288*$M288*DL$9)+(DK288/12*4*$E288*$G288*$I288*$M288)+(DK288/12*3*$F288*$G288*$I288*$M288)</f>
        <v>0</v>
      </c>
      <c r="DM288" s="39"/>
      <c r="DN288" s="39">
        <f>(DM288/12*5*$D288*$G288*$H288*$N288*DN$9)+(DM288/12*4*$E288*$G288*$I288*$N288)+(DM288/12*3*$F288*$G288*$I288*$N288)</f>
        <v>0</v>
      </c>
      <c r="DO288" s="39"/>
      <c r="DP288" s="39">
        <f t="shared" si="2529"/>
        <v>0</v>
      </c>
      <c r="DQ288" s="39">
        <f t="shared" si="2641"/>
        <v>346</v>
      </c>
      <c r="DR288" s="39">
        <f t="shared" si="2642"/>
        <v>19221994.415407002</v>
      </c>
    </row>
    <row r="289" spans="1:122" ht="30" customHeight="1" x14ac:dyDescent="0.25">
      <c r="A289" s="46"/>
      <c r="B289" s="47">
        <v>247</v>
      </c>
      <c r="C289" s="33" t="s">
        <v>420</v>
      </c>
      <c r="D289" s="34">
        <f t="shared" si="2531"/>
        <v>19063</v>
      </c>
      <c r="E289" s="35">
        <v>18530</v>
      </c>
      <c r="F289" s="35">
        <v>18715</v>
      </c>
      <c r="G289" s="48">
        <v>1.43</v>
      </c>
      <c r="H289" s="37">
        <v>1</v>
      </c>
      <c r="I289" s="37">
        <v>1</v>
      </c>
      <c r="J289" s="38"/>
      <c r="K289" s="34">
        <v>1.4</v>
      </c>
      <c r="L289" s="34">
        <v>1.68</v>
      </c>
      <c r="M289" s="34">
        <v>2.23</v>
      </c>
      <c r="N289" s="34">
        <v>2.57</v>
      </c>
      <c r="O289" s="39">
        <v>13</v>
      </c>
      <c r="P289" s="39">
        <f t="shared" ref="P289:P294" si="2696">(O289/12*5*$D289*$G289*$H289*$K289*P$9)+(O289/12*4*$E289*$G289*$I289*$K289*P$10)+(O289/12*3*$F289*$G289*$I289*$K289*P$10)</f>
        <v>519564.95424166659</v>
      </c>
      <c r="Q289" s="39">
        <v>0</v>
      </c>
      <c r="R289" s="39">
        <f t="shared" ref="R289:R294" si="2697">(Q289/12*5*$D289*$G289*$H289*$K289*R$9)+(Q289/12*4*$E289*$G289*$I289*$K289*R$10)+(Q289/12*3*$F289*$G289*$I289*$K289*R$10)</f>
        <v>0</v>
      </c>
      <c r="S289" s="39">
        <v>0</v>
      </c>
      <c r="T289" s="39">
        <f t="shared" ref="T289:T294" si="2698">(S289/12*5*$D289*$G289*$H289*$K289*T$9)+(S289/12*4*$E289*$G289*$I289*$K289*T$10)+(S289/12*3*$F289*$G289*$I289*$K289*T$10)</f>
        <v>0</v>
      </c>
      <c r="U289" s="39"/>
      <c r="V289" s="39">
        <f t="shared" ref="V289:V294" si="2699">(U289/12*5*$D289*$G289*$H289*$K289*V$9)+(U289/12*4*$E289*$G289*$I289*$K289*V$10)+(U289/12*3*$F289*$G289*$I289*$K289*V$10)</f>
        <v>0</v>
      </c>
      <c r="W289" s="39">
        <v>60</v>
      </c>
      <c r="X289" s="39">
        <f t="shared" ref="X289:X294" si="2700">(W289/12*5*$D289*$G289*$H289*$K289*X$9)+(W289/12*4*$E289*$G289*$I289*$K289*X$10)+(W289/12*3*$F289*$G289*$I289*$K289*X$10)</f>
        <v>2414211.8500499995</v>
      </c>
      <c r="Y289" s="39">
        <v>0</v>
      </c>
      <c r="Z289" s="39">
        <f t="shared" ref="Z289:Z294" si="2701">(Y289/12*5*$D289*$G289*$H289*$K289*Z$9)+(Y289/12*4*$E289*$G289*$I289*$K289*Z$10)+(Y289/12*3*$F289*$G289*$I289*$K289*Z$10)</f>
        <v>0</v>
      </c>
      <c r="AA289" s="39">
        <v>0</v>
      </c>
      <c r="AB289" s="39">
        <f t="shared" ref="AB289:AB294" si="2702">(AA289/12*5*$D289*$G289*$H289*$K289*AB$9)+(AA289/12*4*$E289*$G289*$I289*$K289*AB$10)+(AA289/12*3*$F289*$G289*$I289*$K289*AB$10)</f>
        <v>0</v>
      </c>
      <c r="AC289" s="39">
        <v>0</v>
      </c>
      <c r="AD289" s="39">
        <f t="shared" ref="AD289:AD294" si="2703">(AC289/12*5*$D289*$G289*$H289*$K289*AD$9)+(AC289/12*4*$E289*$G289*$I289*$K289*AD$10)+(AC289/12*3*$F289*$G289*$I289*$K289*AD$10)</f>
        <v>0</v>
      </c>
      <c r="AE289" s="39">
        <v>0</v>
      </c>
      <c r="AF289" s="39">
        <f t="shared" ref="AF289:AF294" si="2704">(AE289/12*5*$D289*$G289*$H289*$K289*AF$9)+(AE289/12*4*$E289*$G289*$I289*$K289*AF$10)+(AE289/12*3*$F289*$G289*$I289*$K289*AF$10)</f>
        <v>0</v>
      </c>
      <c r="AG289" s="39">
        <v>13</v>
      </c>
      <c r="AH289" s="39">
        <f t="shared" ref="AH289:AH294" si="2705">(AG289/12*5*$D289*$G289*$H289*$K289*AH$9)+(AG289/12*4*$E289*$G289*$I289*$K289*AH$10)+(AG289/12*3*$F289*$G289*$I289*$K289*AH$10)</f>
        <v>519564.95424166659</v>
      </c>
      <c r="AI289" s="39">
        <v>0</v>
      </c>
      <c r="AJ289" s="39">
        <f t="shared" ref="AJ289:AJ294" si="2706">(AI289/12*5*$D289*$G289*$H289*$K289*AJ$9)+(AI289/12*4*$E289*$G289*$I289*$K289*AJ$10)+(AI289/12*3*$F289*$G289*$I289*$K289*AJ$10)</f>
        <v>0</v>
      </c>
      <c r="AK289" s="39"/>
      <c r="AL289" s="39">
        <f t="shared" ref="AL289:AL294" si="2707">(AK289/12*5*$D289*$G289*$H289*$K289*AL$9)+(AK289/12*4*$E289*$G289*$I289*$K289*AL$10)+(AK289/12*3*$F289*$G289*$I289*$K289*AL$10)</f>
        <v>0</v>
      </c>
      <c r="AM289" s="42">
        <v>0</v>
      </c>
      <c r="AN289" s="39">
        <f t="shared" ref="AN289:AN294" si="2708">(AM289/12*5*$D289*$G289*$H289*$K289*AN$9)+(AM289/12*4*$E289*$G289*$I289*$K289*AN$10)+(AM289/12*3*$F289*$G289*$I289*$K289*AN$10)</f>
        <v>0</v>
      </c>
      <c r="AO289" s="43">
        <v>0</v>
      </c>
      <c r="AP289" s="39">
        <f t="shared" ref="AP289:AP294" si="2709">(AO289/12*5*$D289*$G289*$H289*$L289*AP$9)+(AO289/12*4*$E289*$G289*$I289*$L289*AP$10)+(AO289/12*3*$F289*$G289*$I289*$L289*AP$10)</f>
        <v>0</v>
      </c>
      <c r="AQ289" s="39">
        <v>0</v>
      </c>
      <c r="AR289" s="39">
        <f t="shared" ref="AR289:AR294" si="2710">(AQ289/12*5*$D289*$G289*$H289*$L289*AR$9)+(AQ289/12*4*$E289*$G289*$I289*$L289*AR$10)+(AQ289/12*3*$F289*$G289*$I289*$L289*AR$10)</f>
        <v>0</v>
      </c>
      <c r="AS289" s="39">
        <v>5</v>
      </c>
      <c r="AT289" s="39">
        <f t="shared" ref="AT289:AT294" si="2711">(AS289/12*5*$D289*$G289*$H289*$L289*AT$9)+(AS289/12*4*$E289*$G289*$I289*$L289*AT$10)+(AS289/12*3*$F289*$G289*$I289*$L289*AT$11)</f>
        <v>230983.21246000001</v>
      </c>
      <c r="AU289" s="39">
        <v>35</v>
      </c>
      <c r="AV289" s="39">
        <f t="shared" ref="AV289:AV294" si="2712">(AU289/12*5*$D289*$G289*$H289*$L289*AV$9)+(AU289/12*4*$E289*$G289*$I289*$L289*AV$10)+(AU289/12*3*$F289*$G289*$I289*$L289*AV$10)</f>
        <v>1668576.3844750002</v>
      </c>
      <c r="AW289" s="39"/>
      <c r="AX289" s="39">
        <f t="shared" ref="AX289:AX294" si="2713">(AW289/12*5*$D289*$G289*$H289*$K289*AX$9)+(AW289/12*4*$E289*$G289*$I289*$K289*AX$10)+(AW289/12*3*$F289*$G289*$I289*$K289*AX$10)</f>
        <v>0</v>
      </c>
      <c r="AY289" s="39"/>
      <c r="AZ289" s="39">
        <f t="shared" ref="AZ289:AZ294" si="2714">(AY289/12*5*$D289*$G289*$H289*$K289*AZ$9)+(AY289/12*4*$E289*$G289*$I289*$K289*AZ$10)+(AY289/12*3*$F289*$G289*$I289*$K289*AZ$10)</f>
        <v>0</v>
      </c>
      <c r="BA289" s="39"/>
      <c r="BB289" s="39">
        <f t="shared" ref="BB289:BB294" si="2715">(BA289/12*5*$D289*$G289*$H289*$L289*BB$9)+(BA289/12*4*$E289*$G289*$I289*$L289*BB$10)+(BA289/12*3*$F289*$G289*$I289*$L289*BB$10)</f>
        <v>0</v>
      </c>
      <c r="BC289" s="39">
        <v>0</v>
      </c>
      <c r="BD289" s="39">
        <f t="shared" ref="BD289:BD294" si="2716">(BC289/12*5*$D289*$G289*$H289*$K289*BD$9)+(BC289/12*4*$E289*$G289*$I289*$K289*BD$10)+(BC289/12*3*$F289*$G289*$I289*$K289*BD$10)</f>
        <v>0</v>
      </c>
      <c r="BE289" s="39">
        <v>0</v>
      </c>
      <c r="BF289" s="39">
        <f t="shared" ref="BF289:BF294" si="2717">(BE289/12*5*$D289*$G289*$H289*$K289*BF$9)+(BE289/12*4*$E289*$G289*$I289*$K289*BF$10)+(BE289/12*3*$F289*$G289*$I289*$K289*BF$10)</f>
        <v>0</v>
      </c>
      <c r="BG289" s="39">
        <v>0</v>
      </c>
      <c r="BH289" s="39">
        <f t="shared" ref="BH289:BH294" si="2718">(BG289/12*5*$D289*$G289*$H289*$K289*BH$9)+(BG289/12*4*$E289*$G289*$I289*$K289*BH$10)+(BG289/12*3*$F289*$G289*$I289*$K289*BH$10)</f>
        <v>0</v>
      </c>
      <c r="BI289" s="39">
        <v>0</v>
      </c>
      <c r="BJ289" s="39">
        <f t="shared" ref="BJ289:BJ294" si="2719">(BI289/12*5*$D289*$G289*$H289*$L289*BJ$9)+(BI289/12*4*$E289*$G289*$I289*$L289*BJ$10)+(BI289/12*3*$F289*$G289*$I289*$L289*BJ$10)</f>
        <v>0</v>
      </c>
      <c r="BK289" s="39">
        <v>0</v>
      </c>
      <c r="BL289" s="39">
        <f t="shared" ref="BL289:BL294" si="2720">(BK289/12*5*$D289*$G289*$H289*$K289*BL$9)+(BK289/12*4*$E289*$G289*$I289*$K289*BL$10)+(BK289/12*3*$F289*$G289*$I289*$K289*BL$10)</f>
        <v>0</v>
      </c>
      <c r="BM289" s="39"/>
      <c r="BN289" s="39">
        <f t="shared" ref="BN289:BN294" si="2721">(BM289/12*5*$D289*$G289*$H289*$K289*BN$9)+(BM289/12*4*$E289*$G289*$I289*$K289*BN$10)+(BM289/12*3*$F289*$G289*$I289*$K289*BN$11)</f>
        <v>0</v>
      </c>
      <c r="BO289" s="49">
        <v>0</v>
      </c>
      <c r="BP289" s="39">
        <f t="shared" ref="BP289:BP294" si="2722">(BO289/12*5*$D289*$G289*$H289*$L289*BP$9)+(BO289/12*4*$E289*$G289*$I289*$L289*BP$10)+(BO289/12*3*$F289*$G289*$I289*$L289*BP$10)</f>
        <v>0</v>
      </c>
      <c r="BQ289" s="39">
        <v>0</v>
      </c>
      <c r="BR289" s="39">
        <f t="shared" ref="BR289:BR294" si="2723">(BQ289/12*5*$D289*$G289*$H289*$L289*BR$9)+(BQ289/12*4*$E289*$G289*$I289*$L289*BR$10)+(BQ289/12*3*$F289*$G289*$I289*$L289*BR$10)</f>
        <v>0</v>
      </c>
      <c r="BS289" s="39">
        <v>0</v>
      </c>
      <c r="BT289" s="39">
        <f t="shared" ref="BT289:BT294" si="2724">(BS289/12*5*$D289*$G289*$H289*$K289*BT$9)+(BS289/12*4*$E289*$G289*$I289*$K289*BT$10)+(BS289/12*3*$F289*$G289*$I289*$K289*BT$10)</f>
        <v>0</v>
      </c>
      <c r="BU289" s="39">
        <v>0</v>
      </c>
      <c r="BV289" s="39">
        <f t="shared" ref="BV289:BV294" si="2725">(BU289/12*5*$D289*$G289*$H289*$K289*BV$9)+(BU289/12*4*$E289*$G289*$I289*$K289*BV$10)+(BU289/12*3*$F289*$G289*$I289*$K289*BV$10)</f>
        <v>0</v>
      </c>
      <c r="BW289" s="39">
        <v>0</v>
      </c>
      <c r="BX289" s="39">
        <f t="shared" ref="BX289:BX294" si="2726">(BW289/12*5*$D289*$G289*$H289*$L289*BX$9)+(BW289/12*4*$E289*$G289*$I289*$L289*BX$10)+(BW289/12*3*$F289*$G289*$I289*$L289*BX$10)</f>
        <v>0</v>
      </c>
      <c r="BY289" s="39"/>
      <c r="BZ289" s="39">
        <f t="shared" ref="BZ289:BZ294" si="2727">(BY289/12*5*$D289*$G289*$H289*$L289*BZ$9)+(BY289/12*4*$E289*$G289*$I289*$L289*BZ$10)+(BY289/12*3*$F289*$G289*$I289*$L289*BZ$10)</f>
        <v>0</v>
      </c>
      <c r="CA289" s="39">
        <v>0</v>
      </c>
      <c r="CB289" s="39">
        <f t="shared" ref="CB289:CB294" si="2728">(CA289/12*5*$D289*$G289*$H289*$K289*CB$9)+(CA289/12*4*$E289*$G289*$I289*$K289*CB$10)+(CA289/12*3*$F289*$G289*$I289*$K289*CB$10)</f>
        <v>0</v>
      </c>
      <c r="CC289" s="39">
        <v>0</v>
      </c>
      <c r="CD289" s="39">
        <f t="shared" ref="CD289:CD294" si="2729">(CC289/12*5*$D289*$G289*$H289*$L289*CD$9)+(CC289/12*4*$E289*$G289*$I289*$L289*CD$10)+(CC289/12*3*$F289*$G289*$I289*$L289*CD$10)</f>
        <v>0</v>
      </c>
      <c r="CE289" s="39">
        <v>0</v>
      </c>
      <c r="CF289" s="39">
        <f t="shared" ref="CF289:CF294" si="2730">(CE289/12*5*$D289*$G289*$H289*$K289*CF$9)+(CE289/12*4*$E289*$G289*$I289*$K289*CF$10)+(CE289/12*3*$F289*$G289*$I289*$K289*CF$10)</f>
        <v>0</v>
      </c>
      <c r="CG289" s="39"/>
      <c r="CH289" s="39">
        <f t="shared" ref="CH289:CH294" si="2731">(CG289/12*5*$D289*$G289*$H289*$K289*CH$9)+(CG289/12*4*$E289*$G289*$I289*$K289*CH$10)+(CG289/12*3*$F289*$G289*$I289*$K289*CH$10)</f>
        <v>0</v>
      </c>
      <c r="CI289" s="39"/>
      <c r="CJ289" s="39">
        <f t="shared" ref="CJ289:CJ294" si="2732">(CI289/12*5*$D289*$G289*$H289*$K289*CJ$9)+(CI289/12*4*$E289*$G289*$I289*$K289*CJ$10)+(CI289/12*3*$F289*$G289*$I289*$K289*CJ$10)</f>
        <v>0</v>
      </c>
      <c r="CK289" s="39"/>
      <c r="CL289" s="39">
        <f t="shared" ref="CL289:CL294" si="2733">(CK289/12*5*$D289*$G289*$H289*$K289*CL$9)+(CK289/12*4*$E289*$G289*$I289*$K289*CL$10)+(CK289/12*3*$F289*$G289*$I289*$K289*CL$10)</f>
        <v>0</v>
      </c>
      <c r="CM289" s="39"/>
      <c r="CN289" s="39">
        <f t="shared" ref="CN289:CN294" si="2734">(CM289/12*5*$D289*$G289*$H289*$L289*CN$9)+(CM289/12*4*$E289*$G289*$I289*$L289*CN$10)+(CM289/12*3*$F289*$G289*$I289*$L289*CN$10)</f>
        <v>0</v>
      </c>
      <c r="CO289" s="39"/>
      <c r="CP289" s="39">
        <f t="shared" ref="CP289:CP294" si="2735">(CO289/12*5*$D289*$G289*$H289*$L289*CP$9)+(CO289/12*4*$E289*$G289*$I289*$L289*CP$10)+(CO289/12*3*$F289*$G289*$I289*$L289*CP$10)</f>
        <v>0</v>
      </c>
      <c r="CQ289" s="44"/>
      <c r="CR289" s="39">
        <f t="shared" ref="CR289:CR294" si="2736">(CQ289/12*5*$D289*$G289*$H289*$K289*CR$9)+(CQ289/12*4*$E289*$G289*$I289*$K289*CR$10)+(CQ289/12*3*$F289*$G289*$I289*$K289*CR$10)</f>
        <v>0</v>
      </c>
      <c r="CS289" s="39"/>
      <c r="CT289" s="39">
        <f t="shared" ref="CT289:CT294" si="2737">(CS289/12*5*$D289*$G289*$H289*$L289*CT$9)+(CS289/12*4*$E289*$G289*$I289*$L289*CT$10)+(CS289/12*3*$F289*$G289*$I289*$L289*CT$10)</f>
        <v>0</v>
      </c>
      <c r="CU289" s="39"/>
      <c r="CV289" s="39">
        <f t="shared" ref="CV289:CV294" si="2738">(CU289/12*5*$D289*$G289*$H289*$L289*CV$9)+(CU289/12*4*$E289*$G289*$I289*$L289*CV$10)+(CU289/12*3*$F289*$G289*$I289*$L289*CV$10)</f>
        <v>0</v>
      </c>
      <c r="CW289" s="39"/>
      <c r="CX289" s="39">
        <f t="shared" ref="CX289:CX294" si="2739">(CW289/12*5*$D289*$G289*$H289*$L289*CX$9)+(CW289/12*4*$E289*$G289*$I289*$L289*CX$10)+(CW289/12*3*$F289*$G289*$I289*$L289*CX$10)</f>
        <v>0</v>
      </c>
      <c r="CY289" s="39"/>
      <c r="CZ289" s="39">
        <f t="shared" ref="CZ289:CZ294" si="2740">(CY289/12*5*$D289*$G289*$H289*$L289*CZ$9)+(CY289/12*4*$E289*$G289*$I289*$L289*CZ$10)+(CY289/12*3*$F289*$G289*$I289*$L289*CZ$10)</f>
        <v>0</v>
      </c>
      <c r="DA289" s="39"/>
      <c r="DB289" s="39">
        <f t="shared" ref="DB289:DB294" si="2741">(DA289/12*5*$D289*$G289*$H289*$L289*DB$9)+(DA289/12*4*$E289*$G289*$I289*$L289*DB$10)+(DA289/12*3*$F289*$G289*$I289*$L289*DB$10)</f>
        <v>0</v>
      </c>
      <c r="DC289" s="39"/>
      <c r="DD289" s="39">
        <f t="shared" ref="DD289:DD294" si="2742">(DC289/12*5*$D289*$G289*$H289*$K289*DD$9)+(DC289/12*4*$E289*$G289*$I289*$K289*DD$10)+(DC289/12*3*$F289*$G289*$I289*$K289*DD$10)</f>
        <v>0</v>
      </c>
      <c r="DE289" s="39"/>
      <c r="DF289" s="39">
        <f t="shared" ref="DF289:DF294" si="2743">(DE289/12*5*$D289*$G289*$H289*$K289*DF$9)+(DE289/12*4*$E289*$G289*$I289*$K289*DF$10)+(DE289/12*3*$F289*$G289*$I289*$K289*DF$10)</f>
        <v>0</v>
      </c>
      <c r="DG289" s="39"/>
      <c r="DH289" s="39">
        <f t="shared" ref="DH289:DH294" si="2744">(DG289/12*5*$D289*$G289*$H289*$L289*DH$9)+(DG289/12*4*$E289*$G289*$I289*$L289*DH$10)+(DG289/12*3*$F289*$G289*$I289*$L289*DH$10)</f>
        <v>0</v>
      </c>
      <c r="DI289" s="39"/>
      <c r="DJ289" s="39">
        <f t="shared" ref="DJ289:DJ294" si="2745">(DI289/12*5*$D289*$G289*$H289*$L289*DJ$9)+(DI289/12*4*$E289*$G289*$I289*$L289*DJ$10)+(DI289/12*3*$F289*$G289*$I289*$L289*DJ$10)</f>
        <v>0</v>
      </c>
      <c r="DK289" s="39"/>
      <c r="DL289" s="39">
        <f t="shared" ref="DL289:DL294" si="2746">(DK289/12*5*$D289*$G289*$H289*$M289*DL$9)+(DK289/12*4*$E289*$G289*$I289*$M289*DL$10)+(DK289/12*3*$F289*$G289*$I289*$M289*DL$10)</f>
        <v>0</v>
      </c>
      <c r="DM289" s="39"/>
      <c r="DN289" s="39">
        <f t="shared" si="2640"/>
        <v>0</v>
      </c>
      <c r="DO289" s="39"/>
      <c r="DP289" s="39">
        <f t="shared" si="2529"/>
        <v>0</v>
      </c>
      <c r="DQ289" s="39">
        <f t="shared" si="2641"/>
        <v>126</v>
      </c>
      <c r="DR289" s="39">
        <f t="shared" si="2642"/>
        <v>5352901.3554683328</v>
      </c>
    </row>
    <row r="290" spans="1:122" ht="30" customHeight="1" x14ac:dyDescent="0.25">
      <c r="A290" s="46"/>
      <c r="B290" s="47">
        <v>248</v>
      </c>
      <c r="C290" s="33" t="s">
        <v>421</v>
      </c>
      <c r="D290" s="34">
        <f t="shared" si="2531"/>
        <v>19063</v>
      </c>
      <c r="E290" s="35">
        <v>18530</v>
      </c>
      <c r="F290" s="35">
        <v>18715</v>
      </c>
      <c r="G290" s="48">
        <v>1.83</v>
      </c>
      <c r="H290" s="37">
        <v>1</v>
      </c>
      <c r="I290" s="37">
        <v>1</v>
      </c>
      <c r="J290" s="38"/>
      <c r="K290" s="34">
        <v>1.4</v>
      </c>
      <c r="L290" s="34">
        <v>1.68</v>
      </c>
      <c r="M290" s="34">
        <v>2.23</v>
      </c>
      <c r="N290" s="34">
        <v>2.57</v>
      </c>
      <c r="O290" s="39">
        <v>9</v>
      </c>
      <c r="P290" s="39">
        <f t="shared" si="2696"/>
        <v>460313.86747499998</v>
      </c>
      <c r="Q290" s="39">
        <v>0</v>
      </c>
      <c r="R290" s="39">
        <f t="shared" si="2697"/>
        <v>0</v>
      </c>
      <c r="S290" s="39">
        <v>0</v>
      </c>
      <c r="T290" s="39">
        <f t="shared" si="2698"/>
        <v>0</v>
      </c>
      <c r="U290" s="39"/>
      <c r="V290" s="39">
        <f t="shared" si="2699"/>
        <v>0</v>
      </c>
      <c r="W290" s="39">
        <v>9</v>
      </c>
      <c r="X290" s="39">
        <f t="shared" si="2700"/>
        <v>463427.37960749998</v>
      </c>
      <c r="Y290" s="39">
        <v>0</v>
      </c>
      <c r="Z290" s="39">
        <f t="shared" si="2701"/>
        <v>0</v>
      </c>
      <c r="AA290" s="39">
        <v>0</v>
      </c>
      <c r="AB290" s="39">
        <f t="shared" si="2702"/>
        <v>0</v>
      </c>
      <c r="AC290" s="39">
        <v>0</v>
      </c>
      <c r="AD290" s="39">
        <f t="shared" si="2703"/>
        <v>0</v>
      </c>
      <c r="AE290" s="39">
        <v>0</v>
      </c>
      <c r="AF290" s="39">
        <f t="shared" si="2704"/>
        <v>0</v>
      </c>
      <c r="AG290" s="39">
        <v>7</v>
      </c>
      <c r="AH290" s="39">
        <f t="shared" si="2705"/>
        <v>358021.89692500001</v>
      </c>
      <c r="AI290" s="39"/>
      <c r="AJ290" s="39">
        <f t="shared" si="2706"/>
        <v>0</v>
      </c>
      <c r="AK290" s="39"/>
      <c r="AL290" s="39">
        <f t="shared" si="2707"/>
        <v>0</v>
      </c>
      <c r="AM290" s="42">
        <v>0</v>
      </c>
      <c r="AN290" s="39">
        <f t="shared" si="2708"/>
        <v>0</v>
      </c>
      <c r="AO290" s="43">
        <v>1</v>
      </c>
      <c r="AP290" s="39">
        <f t="shared" si="2709"/>
        <v>59118.780251999997</v>
      </c>
      <c r="AQ290" s="39">
        <v>0</v>
      </c>
      <c r="AR290" s="39">
        <f t="shared" si="2710"/>
        <v>0</v>
      </c>
      <c r="AS290" s="39">
        <v>5</v>
      </c>
      <c r="AT290" s="39">
        <f t="shared" si="2711"/>
        <v>295593.90126000001</v>
      </c>
      <c r="AU290" s="39"/>
      <c r="AV290" s="39">
        <f t="shared" si="2712"/>
        <v>0</v>
      </c>
      <c r="AW290" s="39"/>
      <c r="AX290" s="39">
        <f t="shared" si="2713"/>
        <v>0</v>
      </c>
      <c r="AY290" s="39"/>
      <c r="AZ290" s="39">
        <f t="shared" si="2714"/>
        <v>0</v>
      </c>
      <c r="BA290" s="39"/>
      <c r="BB290" s="39">
        <f t="shared" si="2715"/>
        <v>0</v>
      </c>
      <c r="BC290" s="39">
        <v>0</v>
      </c>
      <c r="BD290" s="39">
        <f t="shared" si="2716"/>
        <v>0</v>
      </c>
      <c r="BE290" s="39">
        <v>0</v>
      </c>
      <c r="BF290" s="39">
        <f t="shared" si="2717"/>
        <v>0</v>
      </c>
      <c r="BG290" s="39">
        <v>0</v>
      </c>
      <c r="BH290" s="39">
        <f t="shared" si="2718"/>
        <v>0</v>
      </c>
      <c r="BI290" s="39">
        <v>0</v>
      </c>
      <c r="BJ290" s="39">
        <f t="shared" si="2719"/>
        <v>0</v>
      </c>
      <c r="BK290" s="39">
        <v>3</v>
      </c>
      <c r="BL290" s="39">
        <f t="shared" si="2720"/>
        <v>154475.7932025</v>
      </c>
      <c r="BM290" s="39">
        <v>1</v>
      </c>
      <c r="BN290" s="39">
        <f t="shared" si="2721"/>
        <v>49265.65021</v>
      </c>
      <c r="BO290" s="49">
        <v>0</v>
      </c>
      <c r="BP290" s="39">
        <f t="shared" si="2722"/>
        <v>0</v>
      </c>
      <c r="BQ290" s="39">
        <v>0</v>
      </c>
      <c r="BR290" s="39">
        <f t="shared" si="2723"/>
        <v>0</v>
      </c>
      <c r="BS290" s="39">
        <v>0</v>
      </c>
      <c r="BT290" s="39">
        <f t="shared" si="2724"/>
        <v>0</v>
      </c>
      <c r="BU290" s="39">
        <v>0</v>
      </c>
      <c r="BV290" s="39">
        <f t="shared" si="2725"/>
        <v>0</v>
      </c>
      <c r="BW290" s="39">
        <v>0</v>
      </c>
      <c r="BX290" s="39">
        <f t="shared" si="2726"/>
        <v>0</v>
      </c>
      <c r="BY290" s="39"/>
      <c r="BZ290" s="39">
        <f t="shared" si="2727"/>
        <v>0</v>
      </c>
      <c r="CA290" s="39">
        <v>0</v>
      </c>
      <c r="CB290" s="39">
        <f t="shared" si="2728"/>
        <v>0</v>
      </c>
      <c r="CC290" s="39">
        <v>0</v>
      </c>
      <c r="CD290" s="39">
        <f t="shared" si="2729"/>
        <v>0</v>
      </c>
      <c r="CE290" s="39">
        <v>0</v>
      </c>
      <c r="CF290" s="39">
        <f t="shared" si="2730"/>
        <v>0</v>
      </c>
      <c r="CG290" s="39"/>
      <c r="CH290" s="39">
        <f t="shared" si="2731"/>
        <v>0</v>
      </c>
      <c r="CI290" s="39"/>
      <c r="CJ290" s="39">
        <f t="shared" si="2732"/>
        <v>0</v>
      </c>
      <c r="CK290" s="39"/>
      <c r="CL290" s="39">
        <f t="shared" si="2733"/>
        <v>0</v>
      </c>
      <c r="CM290" s="39">
        <v>4</v>
      </c>
      <c r="CN290" s="39">
        <f t="shared" si="2734"/>
        <v>234423.86595599999</v>
      </c>
      <c r="CO290" s="39">
        <v>1</v>
      </c>
      <c r="CP290" s="39">
        <f t="shared" si="2735"/>
        <v>67374.319256999996</v>
      </c>
      <c r="CQ290" s="44">
        <v>3</v>
      </c>
      <c r="CR290" s="39">
        <f t="shared" si="2736"/>
        <v>163266.9087</v>
      </c>
      <c r="CS290" s="39"/>
      <c r="CT290" s="39">
        <f t="shared" si="2737"/>
        <v>0</v>
      </c>
      <c r="CU290" s="39"/>
      <c r="CV290" s="39">
        <f t="shared" si="2738"/>
        <v>0</v>
      </c>
      <c r="CW290" s="39"/>
      <c r="CX290" s="39">
        <f t="shared" si="2739"/>
        <v>0</v>
      </c>
      <c r="CY290" s="39"/>
      <c r="CZ290" s="39">
        <f t="shared" si="2740"/>
        <v>0</v>
      </c>
      <c r="DA290" s="39"/>
      <c r="DB290" s="39">
        <f t="shared" si="2741"/>
        <v>0</v>
      </c>
      <c r="DC290" s="39"/>
      <c r="DD290" s="39">
        <f t="shared" si="2742"/>
        <v>0</v>
      </c>
      <c r="DE290" s="39">
        <v>3</v>
      </c>
      <c r="DF290" s="39">
        <f t="shared" si="2743"/>
        <v>168130.551855</v>
      </c>
      <c r="DG290" s="39"/>
      <c r="DH290" s="39">
        <f t="shared" si="2744"/>
        <v>0</v>
      </c>
      <c r="DI290" s="39"/>
      <c r="DJ290" s="39">
        <f t="shared" si="2745"/>
        <v>0</v>
      </c>
      <c r="DK290" s="39"/>
      <c r="DL290" s="39">
        <f t="shared" si="2746"/>
        <v>0</v>
      </c>
      <c r="DM290" s="39"/>
      <c r="DN290" s="39">
        <f t="shared" si="2640"/>
        <v>0</v>
      </c>
      <c r="DO290" s="39"/>
      <c r="DP290" s="39">
        <f t="shared" si="2529"/>
        <v>0</v>
      </c>
      <c r="DQ290" s="39">
        <f t="shared" si="2641"/>
        <v>46</v>
      </c>
      <c r="DR290" s="39">
        <f t="shared" si="2642"/>
        <v>2473412.9147000005</v>
      </c>
    </row>
    <row r="291" spans="1:122" ht="30" customHeight="1" x14ac:dyDescent="0.25">
      <c r="A291" s="46"/>
      <c r="B291" s="47">
        <v>249</v>
      </c>
      <c r="C291" s="33" t="s">
        <v>422</v>
      </c>
      <c r="D291" s="34">
        <f t="shared" si="2531"/>
        <v>19063</v>
      </c>
      <c r="E291" s="35">
        <v>18530</v>
      </c>
      <c r="F291" s="35">
        <v>18715</v>
      </c>
      <c r="G291" s="48">
        <v>2.16</v>
      </c>
      <c r="H291" s="37">
        <v>1</v>
      </c>
      <c r="I291" s="37">
        <v>1</v>
      </c>
      <c r="J291" s="38"/>
      <c r="K291" s="34">
        <v>1.4</v>
      </c>
      <c r="L291" s="34">
        <v>1.68</v>
      </c>
      <c r="M291" s="34">
        <v>2.23</v>
      </c>
      <c r="N291" s="34">
        <v>2.57</v>
      </c>
      <c r="O291" s="39">
        <v>9</v>
      </c>
      <c r="P291" s="39">
        <f t="shared" si="2696"/>
        <v>543321.28620000009</v>
      </c>
      <c r="Q291" s="39">
        <v>2</v>
      </c>
      <c r="R291" s="39">
        <f t="shared" si="2697"/>
        <v>120738.06359999999</v>
      </c>
      <c r="S291" s="39">
        <v>0</v>
      </c>
      <c r="T291" s="39">
        <f t="shared" si="2698"/>
        <v>0</v>
      </c>
      <c r="U291" s="39"/>
      <c r="V291" s="39">
        <f t="shared" si="2699"/>
        <v>0</v>
      </c>
      <c r="W291" s="39">
        <v>15</v>
      </c>
      <c r="X291" s="39">
        <f t="shared" si="2700"/>
        <v>911660.41890000005</v>
      </c>
      <c r="Y291" s="39">
        <v>0</v>
      </c>
      <c r="Z291" s="39">
        <f t="shared" si="2701"/>
        <v>0</v>
      </c>
      <c r="AA291" s="39">
        <v>0</v>
      </c>
      <c r="AB291" s="39">
        <f t="shared" si="2702"/>
        <v>0</v>
      </c>
      <c r="AC291" s="39">
        <v>0</v>
      </c>
      <c r="AD291" s="39">
        <f t="shared" si="2703"/>
        <v>0</v>
      </c>
      <c r="AE291" s="39">
        <v>0</v>
      </c>
      <c r="AF291" s="39">
        <f t="shared" si="2704"/>
        <v>0</v>
      </c>
      <c r="AG291" s="39">
        <v>0</v>
      </c>
      <c r="AH291" s="39">
        <f t="shared" si="2705"/>
        <v>0</v>
      </c>
      <c r="AI291" s="39">
        <v>0</v>
      </c>
      <c r="AJ291" s="39">
        <f t="shared" si="2706"/>
        <v>0</v>
      </c>
      <c r="AK291" s="39"/>
      <c r="AL291" s="39">
        <f t="shared" si="2707"/>
        <v>0</v>
      </c>
      <c r="AM291" s="42">
        <v>0</v>
      </c>
      <c r="AN291" s="39">
        <f t="shared" si="2708"/>
        <v>0</v>
      </c>
      <c r="AO291" s="43">
        <v>0</v>
      </c>
      <c r="AP291" s="39">
        <f t="shared" si="2709"/>
        <v>0</v>
      </c>
      <c r="AQ291" s="39">
        <v>0</v>
      </c>
      <c r="AR291" s="39">
        <f t="shared" si="2710"/>
        <v>0</v>
      </c>
      <c r="AS291" s="39"/>
      <c r="AT291" s="39">
        <f t="shared" si="2711"/>
        <v>0</v>
      </c>
      <c r="AU291" s="39"/>
      <c r="AV291" s="39">
        <f t="shared" si="2712"/>
        <v>0</v>
      </c>
      <c r="AW291" s="39"/>
      <c r="AX291" s="39">
        <f t="shared" si="2713"/>
        <v>0</v>
      </c>
      <c r="AY291" s="39"/>
      <c r="AZ291" s="39">
        <f t="shared" si="2714"/>
        <v>0</v>
      </c>
      <c r="BA291" s="39"/>
      <c r="BB291" s="39">
        <f t="shared" si="2715"/>
        <v>0</v>
      </c>
      <c r="BC291" s="39">
        <v>0</v>
      </c>
      <c r="BD291" s="39">
        <f t="shared" si="2716"/>
        <v>0</v>
      </c>
      <c r="BE291" s="39">
        <v>0</v>
      </c>
      <c r="BF291" s="39">
        <f t="shared" si="2717"/>
        <v>0</v>
      </c>
      <c r="BG291" s="39">
        <v>0</v>
      </c>
      <c r="BH291" s="39">
        <f t="shared" si="2718"/>
        <v>0</v>
      </c>
      <c r="BI291" s="39">
        <v>0</v>
      </c>
      <c r="BJ291" s="39">
        <f t="shared" si="2719"/>
        <v>0</v>
      </c>
      <c r="BK291" s="39">
        <v>0</v>
      </c>
      <c r="BL291" s="39">
        <f t="shared" si="2720"/>
        <v>0</v>
      </c>
      <c r="BM291" s="39"/>
      <c r="BN291" s="39">
        <f t="shared" si="2721"/>
        <v>0</v>
      </c>
      <c r="BO291" s="49">
        <v>0</v>
      </c>
      <c r="BP291" s="39">
        <f t="shared" si="2722"/>
        <v>0</v>
      </c>
      <c r="BQ291" s="39">
        <v>0</v>
      </c>
      <c r="BR291" s="39">
        <f t="shared" si="2723"/>
        <v>0</v>
      </c>
      <c r="BS291" s="39">
        <v>0</v>
      </c>
      <c r="BT291" s="39">
        <f t="shared" si="2724"/>
        <v>0</v>
      </c>
      <c r="BU291" s="39">
        <v>0</v>
      </c>
      <c r="BV291" s="39">
        <f t="shared" si="2725"/>
        <v>0</v>
      </c>
      <c r="BW291" s="39">
        <v>0</v>
      </c>
      <c r="BX291" s="39">
        <f t="shared" si="2726"/>
        <v>0</v>
      </c>
      <c r="BY291" s="39"/>
      <c r="BZ291" s="39">
        <f t="shared" si="2727"/>
        <v>0</v>
      </c>
      <c r="CA291" s="39">
        <v>0</v>
      </c>
      <c r="CB291" s="39">
        <f t="shared" si="2728"/>
        <v>0</v>
      </c>
      <c r="CC291" s="39">
        <v>0</v>
      </c>
      <c r="CD291" s="39">
        <f t="shared" si="2729"/>
        <v>0</v>
      </c>
      <c r="CE291" s="39">
        <v>0</v>
      </c>
      <c r="CF291" s="39">
        <f t="shared" si="2730"/>
        <v>0</v>
      </c>
      <c r="CG291" s="39"/>
      <c r="CH291" s="39">
        <f t="shared" si="2731"/>
        <v>0</v>
      </c>
      <c r="CI291" s="39"/>
      <c r="CJ291" s="39">
        <f t="shared" si="2732"/>
        <v>0</v>
      </c>
      <c r="CK291" s="39"/>
      <c r="CL291" s="39">
        <f t="shared" si="2733"/>
        <v>0</v>
      </c>
      <c r="CM291" s="39"/>
      <c r="CN291" s="39">
        <f t="shared" si="2734"/>
        <v>0</v>
      </c>
      <c r="CO291" s="39"/>
      <c r="CP291" s="39">
        <f t="shared" si="2735"/>
        <v>0</v>
      </c>
      <c r="CQ291" s="44"/>
      <c r="CR291" s="39">
        <f t="shared" si="2736"/>
        <v>0</v>
      </c>
      <c r="CS291" s="39"/>
      <c r="CT291" s="39">
        <f t="shared" si="2737"/>
        <v>0</v>
      </c>
      <c r="CU291" s="39"/>
      <c r="CV291" s="39">
        <f t="shared" si="2738"/>
        <v>0</v>
      </c>
      <c r="CW291" s="39"/>
      <c r="CX291" s="39">
        <f t="shared" si="2739"/>
        <v>0</v>
      </c>
      <c r="CY291" s="39"/>
      <c r="CZ291" s="39">
        <f t="shared" si="2740"/>
        <v>0</v>
      </c>
      <c r="DA291" s="39"/>
      <c r="DB291" s="39">
        <f t="shared" si="2741"/>
        <v>0</v>
      </c>
      <c r="DC291" s="39"/>
      <c r="DD291" s="39">
        <f t="shared" si="2742"/>
        <v>0</v>
      </c>
      <c r="DE291" s="39"/>
      <c r="DF291" s="39">
        <f t="shared" si="2743"/>
        <v>0</v>
      </c>
      <c r="DG291" s="39"/>
      <c r="DH291" s="39">
        <f t="shared" si="2744"/>
        <v>0</v>
      </c>
      <c r="DI291" s="39"/>
      <c r="DJ291" s="39">
        <f t="shared" si="2745"/>
        <v>0</v>
      </c>
      <c r="DK291" s="39"/>
      <c r="DL291" s="39">
        <f t="shared" si="2746"/>
        <v>0</v>
      </c>
      <c r="DM291" s="39"/>
      <c r="DN291" s="39">
        <f t="shared" si="2640"/>
        <v>0</v>
      </c>
      <c r="DO291" s="39"/>
      <c r="DP291" s="39">
        <f t="shared" si="2529"/>
        <v>0</v>
      </c>
      <c r="DQ291" s="39">
        <f t="shared" si="2641"/>
        <v>26</v>
      </c>
      <c r="DR291" s="39">
        <f t="shared" si="2642"/>
        <v>1575719.7687000001</v>
      </c>
    </row>
    <row r="292" spans="1:122" ht="30" customHeight="1" x14ac:dyDescent="0.25">
      <c r="A292" s="46"/>
      <c r="B292" s="47">
        <v>250</v>
      </c>
      <c r="C292" s="33" t="s">
        <v>423</v>
      </c>
      <c r="D292" s="34">
        <f t="shared" si="2531"/>
        <v>19063</v>
      </c>
      <c r="E292" s="35">
        <v>18530</v>
      </c>
      <c r="F292" s="35">
        <v>18715</v>
      </c>
      <c r="G292" s="48">
        <v>1.81</v>
      </c>
      <c r="H292" s="37">
        <v>1</v>
      </c>
      <c r="I292" s="37">
        <v>1</v>
      </c>
      <c r="J292" s="38"/>
      <c r="K292" s="34">
        <v>1.4</v>
      </c>
      <c r="L292" s="34">
        <v>1.68</v>
      </c>
      <c r="M292" s="34">
        <v>2.23</v>
      </c>
      <c r="N292" s="34">
        <v>2.57</v>
      </c>
      <c r="O292" s="39">
        <v>107</v>
      </c>
      <c r="P292" s="39">
        <f t="shared" si="2696"/>
        <v>5412810.3651416665</v>
      </c>
      <c r="Q292" s="39">
        <v>20</v>
      </c>
      <c r="R292" s="39">
        <f t="shared" si="2697"/>
        <v>1011740.2551666668</v>
      </c>
      <c r="S292" s="39">
        <v>0</v>
      </c>
      <c r="T292" s="39">
        <f t="shared" si="2698"/>
        <v>0</v>
      </c>
      <c r="U292" s="39"/>
      <c r="V292" s="39">
        <f t="shared" si="2699"/>
        <v>0</v>
      </c>
      <c r="W292" s="39">
        <v>33</v>
      </c>
      <c r="X292" s="39">
        <f t="shared" si="2700"/>
        <v>1680662.8648424996</v>
      </c>
      <c r="Y292" s="39">
        <v>3</v>
      </c>
      <c r="Z292" s="39">
        <f t="shared" si="2701"/>
        <v>151761.038275</v>
      </c>
      <c r="AA292" s="39">
        <v>0</v>
      </c>
      <c r="AB292" s="39">
        <f t="shared" si="2702"/>
        <v>0</v>
      </c>
      <c r="AC292" s="39">
        <v>0</v>
      </c>
      <c r="AD292" s="39">
        <f t="shared" si="2703"/>
        <v>0</v>
      </c>
      <c r="AE292" s="39">
        <v>0</v>
      </c>
      <c r="AF292" s="39">
        <f t="shared" si="2704"/>
        <v>0</v>
      </c>
      <c r="AG292" s="39">
        <v>5</v>
      </c>
      <c r="AH292" s="39">
        <f t="shared" si="2705"/>
        <v>252935.0637916667</v>
      </c>
      <c r="AI292" s="39">
        <v>0</v>
      </c>
      <c r="AJ292" s="39">
        <f t="shared" si="2706"/>
        <v>0</v>
      </c>
      <c r="AK292" s="39"/>
      <c r="AL292" s="39">
        <f t="shared" si="2707"/>
        <v>0</v>
      </c>
      <c r="AM292" s="42">
        <v>0</v>
      </c>
      <c r="AN292" s="39">
        <f t="shared" si="2708"/>
        <v>0</v>
      </c>
      <c r="AO292" s="43">
        <v>9</v>
      </c>
      <c r="AP292" s="39">
        <f t="shared" si="2709"/>
        <v>526254.06027600006</v>
      </c>
      <c r="AQ292" s="39">
        <v>0</v>
      </c>
      <c r="AR292" s="39">
        <f t="shared" si="2710"/>
        <v>0</v>
      </c>
      <c r="AS292" s="39">
        <v>77</v>
      </c>
      <c r="AT292" s="39">
        <f t="shared" si="2711"/>
        <v>4502395.8490280006</v>
      </c>
      <c r="AU292" s="39">
        <v>9</v>
      </c>
      <c r="AV292" s="39">
        <f t="shared" si="2712"/>
        <v>543079.10695500008</v>
      </c>
      <c r="AW292" s="39"/>
      <c r="AX292" s="39">
        <f t="shared" si="2713"/>
        <v>0</v>
      </c>
      <c r="AY292" s="39"/>
      <c r="AZ292" s="39">
        <f t="shared" si="2714"/>
        <v>0</v>
      </c>
      <c r="BA292" s="39">
        <v>5</v>
      </c>
      <c r="BB292" s="39">
        <f t="shared" si="2715"/>
        <v>284380.81070000003</v>
      </c>
      <c r="BC292" s="39">
        <v>0</v>
      </c>
      <c r="BD292" s="39">
        <f t="shared" si="2716"/>
        <v>0</v>
      </c>
      <c r="BE292" s="39">
        <v>0</v>
      </c>
      <c r="BF292" s="39">
        <f t="shared" si="2717"/>
        <v>0</v>
      </c>
      <c r="BG292" s="39">
        <v>0</v>
      </c>
      <c r="BH292" s="39">
        <f t="shared" si="2718"/>
        <v>0</v>
      </c>
      <c r="BI292" s="39">
        <v>0</v>
      </c>
      <c r="BJ292" s="39">
        <f t="shared" si="2719"/>
        <v>0</v>
      </c>
      <c r="BK292" s="39">
        <v>3</v>
      </c>
      <c r="BL292" s="39">
        <f t="shared" si="2720"/>
        <v>152787.53316749999</v>
      </c>
      <c r="BM292" s="39">
        <v>11</v>
      </c>
      <c r="BN292" s="39">
        <f t="shared" si="2721"/>
        <v>535999.50583666656</v>
      </c>
      <c r="BO292" s="49">
        <v>0</v>
      </c>
      <c r="BP292" s="39">
        <f t="shared" si="2722"/>
        <v>0</v>
      </c>
      <c r="BQ292" s="39">
        <v>0</v>
      </c>
      <c r="BR292" s="39">
        <f t="shared" si="2723"/>
        <v>0</v>
      </c>
      <c r="BS292" s="39">
        <v>0</v>
      </c>
      <c r="BT292" s="39">
        <f t="shared" si="2724"/>
        <v>0</v>
      </c>
      <c r="BU292" s="39">
        <v>0</v>
      </c>
      <c r="BV292" s="39">
        <f t="shared" si="2725"/>
        <v>0</v>
      </c>
      <c r="BW292" s="39">
        <v>0</v>
      </c>
      <c r="BX292" s="39">
        <f t="shared" si="2726"/>
        <v>0</v>
      </c>
      <c r="BY292" s="39"/>
      <c r="BZ292" s="39">
        <f t="shared" si="2727"/>
        <v>0</v>
      </c>
      <c r="CA292" s="39">
        <v>0</v>
      </c>
      <c r="CB292" s="39">
        <f t="shared" si="2728"/>
        <v>0</v>
      </c>
      <c r="CC292" s="39">
        <v>0</v>
      </c>
      <c r="CD292" s="39">
        <f t="shared" si="2729"/>
        <v>0</v>
      </c>
      <c r="CE292" s="39">
        <v>0</v>
      </c>
      <c r="CF292" s="39">
        <f t="shared" si="2730"/>
        <v>0</v>
      </c>
      <c r="CG292" s="39"/>
      <c r="CH292" s="39">
        <f t="shared" si="2731"/>
        <v>0</v>
      </c>
      <c r="CI292" s="39"/>
      <c r="CJ292" s="39">
        <f t="shared" si="2732"/>
        <v>0</v>
      </c>
      <c r="CK292" s="39"/>
      <c r="CL292" s="39">
        <f t="shared" si="2733"/>
        <v>0</v>
      </c>
      <c r="CM292" s="39">
        <v>5</v>
      </c>
      <c r="CN292" s="39">
        <f t="shared" si="2734"/>
        <v>289827.32061499998</v>
      </c>
      <c r="CO292" s="39"/>
      <c r="CP292" s="39">
        <f t="shared" si="2735"/>
        <v>0</v>
      </c>
      <c r="CQ292" s="44"/>
      <c r="CR292" s="39">
        <f t="shared" si="2736"/>
        <v>0</v>
      </c>
      <c r="CS292" s="39"/>
      <c r="CT292" s="39">
        <f t="shared" si="2737"/>
        <v>0</v>
      </c>
      <c r="CU292" s="39"/>
      <c r="CV292" s="39">
        <f t="shared" si="2738"/>
        <v>0</v>
      </c>
      <c r="CW292" s="39"/>
      <c r="CX292" s="39">
        <f t="shared" si="2739"/>
        <v>0</v>
      </c>
      <c r="CY292" s="39"/>
      <c r="CZ292" s="39">
        <f t="shared" si="2740"/>
        <v>0</v>
      </c>
      <c r="DA292" s="39"/>
      <c r="DB292" s="39">
        <f t="shared" si="2741"/>
        <v>0</v>
      </c>
      <c r="DC292" s="39"/>
      <c r="DD292" s="39">
        <f t="shared" si="2742"/>
        <v>0</v>
      </c>
      <c r="DE292" s="39"/>
      <c r="DF292" s="39">
        <f t="shared" si="2743"/>
        <v>0</v>
      </c>
      <c r="DG292" s="39"/>
      <c r="DH292" s="39">
        <f t="shared" si="2744"/>
        <v>0</v>
      </c>
      <c r="DI292" s="39"/>
      <c r="DJ292" s="39">
        <f t="shared" si="2745"/>
        <v>0</v>
      </c>
      <c r="DK292" s="39"/>
      <c r="DL292" s="39">
        <f t="shared" si="2746"/>
        <v>0</v>
      </c>
      <c r="DM292" s="39"/>
      <c r="DN292" s="39">
        <f t="shared" si="2640"/>
        <v>0</v>
      </c>
      <c r="DO292" s="39"/>
      <c r="DP292" s="39">
        <f t="shared" si="2529"/>
        <v>0</v>
      </c>
      <c r="DQ292" s="39">
        <f t="shared" si="2641"/>
        <v>287</v>
      </c>
      <c r="DR292" s="39">
        <f t="shared" si="2642"/>
        <v>15344633.773795662</v>
      </c>
    </row>
    <row r="293" spans="1:122" ht="30" customHeight="1" x14ac:dyDescent="0.25">
      <c r="A293" s="46"/>
      <c r="B293" s="47">
        <v>251</v>
      </c>
      <c r="C293" s="33" t="s">
        <v>424</v>
      </c>
      <c r="D293" s="34">
        <f t="shared" si="2531"/>
        <v>19063</v>
      </c>
      <c r="E293" s="35">
        <v>18530</v>
      </c>
      <c r="F293" s="35">
        <v>18715</v>
      </c>
      <c r="G293" s="48">
        <v>2.67</v>
      </c>
      <c r="H293" s="37">
        <v>1</v>
      </c>
      <c r="I293" s="37">
        <v>1</v>
      </c>
      <c r="J293" s="38"/>
      <c r="K293" s="34">
        <v>1.4</v>
      </c>
      <c r="L293" s="34">
        <v>1.68</v>
      </c>
      <c r="M293" s="34">
        <v>2.23</v>
      </c>
      <c r="N293" s="34">
        <v>2.57</v>
      </c>
      <c r="O293" s="39">
        <v>0</v>
      </c>
      <c r="P293" s="39">
        <f t="shared" si="2696"/>
        <v>0</v>
      </c>
      <c r="Q293" s="39">
        <v>0</v>
      </c>
      <c r="R293" s="39">
        <f t="shared" si="2697"/>
        <v>0</v>
      </c>
      <c r="S293" s="39">
        <v>0</v>
      </c>
      <c r="T293" s="39">
        <f t="shared" si="2698"/>
        <v>0</v>
      </c>
      <c r="U293" s="39"/>
      <c r="V293" s="39">
        <f t="shared" si="2699"/>
        <v>0</v>
      </c>
      <c r="W293" s="39">
        <v>6</v>
      </c>
      <c r="X293" s="39">
        <f t="shared" si="2700"/>
        <v>450765.42934499995</v>
      </c>
      <c r="Y293" s="39">
        <v>0</v>
      </c>
      <c r="Z293" s="39">
        <f t="shared" si="2701"/>
        <v>0</v>
      </c>
      <c r="AA293" s="39">
        <v>0</v>
      </c>
      <c r="AB293" s="39">
        <f t="shared" si="2702"/>
        <v>0</v>
      </c>
      <c r="AC293" s="39">
        <v>0</v>
      </c>
      <c r="AD293" s="39">
        <f t="shared" si="2703"/>
        <v>0</v>
      </c>
      <c r="AE293" s="39">
        <v>0</v>
      </c>
      <c r="AF293" s="39">
        <f t="shared" si="2704"/>
        <v>0</v>
      </c>
      <c r="AG293" s="39">
        <v>0</v>
      </c>
      <c r="AH293" s="39">
        <f t="shared" si="2705"/>
        <v>0</v>
      </c>
      <c r="AI293" s="39"/>
      <c r="AJ293" s="39">
        <f t="shared" si="2706"/>
        <v>0</v>
      </c>
      <c r="AK293" s="39"/>
      <c r="AL293" s="39">
        <f t="shared" si="2707"/>
        <v>0</v>
      </c>
      <c r="AM293" s="42">
        <v>0</v>
      </c>
      <c r="AN293" s="39">
        <f t="shared" si="2708"/>
        <v>0</v>
      </c>
      <c r="AO293" s="43">
        <v>0</v>
      </c>
      <c r="AP293" s="39">
        <f t="shared" si="2709"/>
        <v>0</v>
      </c>
      <c r="AQ293" s="39">
        <v>0</v>
      </c>
      <c r="AR293" s="39">
        <f t="shared" si="2710"/>
        <v>0</v>
      </c>
      <c r="AS293" s="39">
        <v>0</v>
      </c>
      <c r="AT293" s="39">
        <f t="shared" si="2711"/>
        <v>0</v>
      </c>
      <c r="AU293" s="39">
        <v>3</v>
      </c>
      <c r="AV293" s="39">
        <f t="shared" si="2712"/>
        <v>267038.897895</v>
      </c>
      <c r="AW293" s="39"/>
      <c r="AX293" s="39">
        <f t="shared" si="2713"/>
        <v>0</v>
      </c>
      <c r="AY293" s="39"/>
      <c r="AZ293" s="39">
        <f t="shared" si="2714"/>
        <v>0</v>
      </c>
      <c r="BA293" s="39"/>
      <c r="BB293" s="39">
        <f t="shared" si="2715"/>
        <v>0</v>
      </c>
      <c r="BC293" s="39">
        <v>0</v>
      </c>
      <c r="BD293" s="39">
        <f t="shared" si="2716"/>
        <v>0</v>
      </c>
      <c r="BE293" s="39">
        <v>0</v>
      </c>
      <c r="BF293" s="39">
        <f t="shared" si="2717"/>
        <v>0</v>
      </c>
      <c r="BG293" s="39">
        <v>0</v>
      </c>
      <c r="BH293" s="39">
        <f t="shared" si="2718"/>
        <v>0</v>
      </c>
      <c r="BI293" s="39">
        <v>0</v>
      </c>
      <c r="BJ293" s="39">
        <f t="shared" si="2719"/>
        <v>0</v>
      </c>
      <c r="BK293" s="39">
        <v>0</v>
      </c>
      <c r="BL293" s="39">
        <f t="shared" si="2720"/>
        <v>0</v>
      </c>
      <c r="BM293" s="39"/>
      <c r="BN293" s="39">
        <f t="shared" si="2721"/>
        <v>0</v>
      </c>
      <c r="BO293" s="49">
        <v>0</v>
      </c>
      <c r="BP293" s="39">
        <f t="shared" si="2722"/>
        <v>0</v>
      </c>
      <c r="BQ293" s="39">
        <v>0</v>
      </c>
      <c r="BR293" s="39">
        <f t="shared" si="2723"/>
        <v>0</v>
      </c>
      <c r="BS293" s="39">
        <v>0</v>
      </c>
      <c r="BT293" s="39">
        <f t="shared" si="2724"/>
        <v>0</v>
      </c>
      <c r="BU293" s="39">
        <v>0</v>
      </c>
      <c r="BV293" s="39">
        <f t="shared" si="2725"/>
        <v>0</v>
      </c>
      <c r="BW293" s="39">
        <v>0</v>
      </c>
      <c r="BX293" s="39">
        <f t="shared" si="2726"/>
        <v>0</v>
      </c>
      <c r="BY293" s="39"/>
      <c r="BZ293" s="39">
        <f t="shared" si="2727"/>
        <v>0</v>
      </c>
      <c r="CA293" s="39">
        <v>0</v>
      </c>
      <c r="CB293" s="39">
        <f t="shared" si="2728"/>
        <v>0</v>
      </c>
      <c r="CC293" s="39">
        <v>0</v>
      </c>
      <c r="CD293" s="39">
        <f t="shared" si="2729"/>
        <v>0</v>
      </c>
      <c r="CE293" s="39">
        <v>0</v>
      </c>
      <c r="CF293" s="39">
        <f t="shared" si="2730"/>
        <v>0</v>
      </c>
      <c r="CG293" s="39"/>
      <c r="CH293" s="39">
        <f t="shared" si="2731"/>
        <v>0</v>
      </c>
      <c r="CI293" s="39"/>
      <c r="CJ293" s="39">
        <f t="shared" si="2732"/>
        <v>0</v>
      </c>
      <c r="CK293" s="39"/>
      <c r="CL293" s="39">
        <f t="shared" si="2733"/>
        <v>0</v>
      </c>
      <c r="CM293" s="39"/>
      <c r="CN293" s="39">
        <f t="shared" si="2734"/>
        <v>0</v>
      </c>
      <c r="CO293" s="39"/>
      <c r="CP293" s="39">
        <f t="shared" si="2735"/>
        <v>0</v>
      </c>
      <c r="CQ293" s="44"/>
      <c r="CR293" s="39">
        <f t="shared" si="2736"/>
        <v>0</v>
      </c>
      <c r="CS293" s="39"/>
      <c r="CT293" s="39">
        <f t="shared" si="2737"/>
        <v>0</v>
      </c>
      <c r="CU293" s="39"/>
      <c r="CV293" s="39">
        <f t="shared" si="2738"/>
        <v>0</v>
      </c>
      <c r="CW293" s="39"/>
      <c r="CX293" s="39">
        <f t="shared" si="2739"/>
        <v>0</v>
      </c>
      <c r="CY293" s="39"/>
      <c r="CZ293" s="39">
        <f t="shared" si="2740"/>
        <v>0</v>
      </c>
      <c r="DA293" s="39"/>
      <c r="DB293" s="39">
        <f t="shared" si="2741"/>
        <v>0</v>
      </c>
      <c r="DC293" s="39"/>
      <c r="DD293" s="39">
        <f t="shared" si="2742"/>
        <v>0</v>
      </c>
      <c r="DE293" s="39"/>
      <c r="DF293" s="39">
        <f t="shared" si="2743"/>
        <v>0</v>
      </c>
      <c r="DG293" s="39"/>
      <c r="DH293" s="39">
        <f t="shared" si="2744"/>
        <v>0</v>
      </c>
      <c r="DI293" s="39"/>
      <c r="DJ293" s="39">
        <f t="shared" si="2745"/>
        <v>0</v>
      </c>
      <c r="DK293" s="39"/>
      <c r="DL293" s="39">
        <f t="shared" si="2746"/>
        <v>0</v>
      </c>
      <c r="DM293" s="39"/>
      <c r="DN293" s="39">
        <f t="shared" si="2640"/>
        <v>0</v>
      </c>
      <c r="DO293" s="39"/>
      <c r="DP293" s="39">
        <f t="shared" si="2529"/>
        <v>0</v>
      </c>
      <c r="DQ293" s="39">
        <f t="shared" si="2641"/>
        <v>9</v>
      </c>
      <c r="DR293" s="39">
        <f t="shared" si="2642"/>
        <v>717804.32724000001</v>
      </c>
    </row>
    <row r="294" spans="1:122" ht="45" customHeight="1" x14ac:dyDescent="0.25">
      <c r="A294" s="46"/>
      <c r="B294" s="47">
        <v>252</v>
      </c>
      <c r="C294" s="33" t="s">
        <v>425</v>
      </c>
      <c r="D294" s="34">
        <f t="shared" si="2531"/>
        <v>19063</v>
      </c>
      <c r="E294" s="35">
        <v>18530</v>
      </c>
      <c r="F294" s="35">
        <v>18715</v>
      </c>
      <c r="G294" s="48">
        <v>0.73</v>
      </c>
      <c r="H294" s="37">
        <v>1</v>
      </c>
      <c r="I294" s="37">
        <v>1</v>
      </c>
      <c r="J294" s="38"/>
      <c r="K294" s="34">
        <v>1.4</v>
      </c>
      <c r="L294" s="34">
        <v>1.68</v>
      </c>
      <c r="M294" s="34">
        <v>2.23</v>
      </c>
      <c r="N294" s="34">
        <v>2.57</v>
      </c>
      <c r="O294" s="39"/>
      <c r="P294" s="39">
        <f t="shared" si="2696"/>
        <v>0</v>
      </c>
      <c r="Q294" s="39">
        <v>8</v>
      </c>
      <c r="R294" s="39">
        <f t="shared" si="2697"/>
        <v>163219.97486666666</v>
      </c>
      <c r="S294" s="39">
        <v>0</v>
      </c>
      <c r="T294" s="39">
        <f t="shared" si="2698"/>
        <v>0</v>
      </c>
      <c r="U294" s="39"/>
      <c r="V294" s="39">
        <f t="shared" si="2699"/>
        <v>0</v>
      </c>
      <c r="W294" s="39">
        <v>0</v>
      </c>
      <c r="X294" s="39">
        <f t="shared" si="2700"/>
        <v>0</v>
      </c>
      <c r="Y294" s="39">
        <v>2</v>
      </c>
      <c r="Z294" s="39">
        <f t="shared" si="2701"/>
        <v>40804.993716666664</v>
      </c>
      <c r="AA294" s="39">
        <v>0</v>
      </c>
      <c r="AB294" s="39">
        <f t="shared" si="2702"/>
        <v>0</v>
      </c>
      <c r="AC294" s="39">
        <v>0</v>
      </c>
      <c r="AD294" s="39">
        <f t="shared" si="2703"/>
        <v>0</v>
      </c>
      <c r="AE294" s="39">
        <v>0</v>
      </c>
      <c r="AF294" s="39">
        <f t="shared" si="2704"/>
        <v>0</v>
      </c>
      <c r="AG294" s="39">
        <v>2</v>
      </c>
      <c r="AH294" s="39">
        <f t="shared" si="2705"/>
        <v>40804.993716666664</v>
      </c>
      <c r="AI294" s="39">
        <v>0</v>
      </c>
      <c r="AJ294" s="39">
        <f t="shared" si="2706"/>
        <v>0</v>
      </c>
      <c r="AK294" s="39"/>
      <c r="AL294" s="39">
        <f t="shared" si="2707"/>
        <v>0</v>
      </c>
      <c r="AM294" s="42">
        <v>0</v>
      </c>
      <c r="AN294" s="39">
        <f t="shared" si="2708"/>
        <v>0</v>
      </c>
      <c r="AO294" s="43">
        <v>4</v>
      </c>
      <c r="AP294" s="39">
        <f t="shared" si="2709"/>
        <v>94331.605647999982</v>
      </c>
      <c r="AQ294" s="39">
        <v>0</v>
      </c>
      <c r="AR294" s="39">
        <f t="shared" si="2710"/>
        <v>0</v>
      </c>
      <c r="AS294" s="39">
        <v>7</v>
      </c>
      <c r="AT294" s="39">
        <f t="shared" si="2711"/>
        <v>165080.30988399999</v>
      </c>
      <c r="AU294" s="39"/>
      <c r="AV294" s="39">
        <f t="shared" si="2712"/>
        <v>0</v>
      </c>
      <c r="AW294" s="39"/>
      <c r="AX294" s="39">
        <f t="shared" si="2713"/>
        <v>0</v>
      </c>
      <c r="AY294" s="39"/>
      <c r="AZ294" s="39">
        <f t="shared" si="2714"/>
        <v>0</v>
      </c>
      <c r="BA294" s="39">
        <v>2</v>
      </c>
      <c r="BB294" s="39">
        <f t="shared" si="2715"/>
        <v>45878.009239999992</v>
      </c>
      <c r="BC294" s="39">
        <v>0</v>
      </c>
      <c r="BD294" s="39">
        <f t="shared" si="2716"/>
        <v>0</v>
      </c>
      <c r="BE294" s="39">
        <v>0</v>
      </c>
      <c r="BF294" s="39">
        <f t="shared" si="2717"/>
        <v>0</v>
      </c>
      <c r="BG294" s="39">
        <v>0</v>
      </c>
      <c r="BH294" s="39">
        <f t="shared" si="2718"/>
        <v>0</v>
      </c>
      <c r="BI294" s="39">
        <v>0</v>
      </c>
      <c r="BJ294" s="39">
        <f t="shared" si="2719"/>
        <v>0</v>
      </c>
      <c r="BK294" s="39">
        <v>0</v>
      </c>
      <c r="BL294" s="39">
        <f t="shared" si="2720"/>
        <v>0</v>
      </c>
      <c r="BM294" s="39">
        <v>3</v>
      </c>
      <c r="BN294" s="39">
        <f t="shared" si="2721"/>
        <v>58957.253530000002</v>
      </c>
      <c r="BO294" s="49">
        <v>0</v>
      </c>
      <c r="BP294" s="39">
        <f t="shared" si="2722"/>
        <v>0</v>
      </c>
      <c r="BQ294" s="39">
        <v>0</v>
      </c>
      <c r="BR294" s="39">
        <f t="shared" si="2723"/>
        <v>0</v>
      </c>
      <c r="BS294" s="39">
        <v>0</v>
      </c>
      <c r="BT294" s="39">
        <f t="shared" si="2724"/>
        <v>0</v>
      </c>
      <c r="BU294" s="39"/>
      <c r="BV294" s="39">
        <f t="shared" si="2725"/>
        <v>0</v>
      </c>
      <c r="BW294" s="39">
        <v>0</v>
      </c>
      <c r="BX294" s="39">
        <f t="shared" si="2726"/>
        <v>0</v>
      </c>
      <c r="BY294" s="39"/>
      <c r="BZ294" s="39">
        <f t="shared" si="2727"/>
        <v>0</v>
      </c>
      <c r="CA294" s="39">
        <v>0</v>
      </c>
      <c r="CB294" s="39">
        <f t="shared" si="2728"/>
        <v>0</v>
      </c>
      <c r="CC294" s="39">
        <v>0</v>
      </c>
      <c r="CD294" s="39">
        <f t="shared" si="2729"/>
        <v>0</v>
      </c>
      <c r="CE294" s="39">
        <v>0</v>
      </c>
      <c r="CF294" s="39">
        <f t="shared" si="2730"/>
        <v>0</v>
      </c>
      <c r="CG294" s="39"/>
      <c r="CH294" s="39">
        <f t="shared" si="2731"/>
        <v>0</v>
      </c>
      <c r="CI294" s="39">
        <v>25</v>
      </c>
      <c r="CJ294" s="39">
        <f t="shared" si="2732"/>
        <v>362144.25216666667</v>
      </c>
      <c r="CK294" s="39">
        <v>8</v>
      </c>
      <c r="CL294" s="39">
        <f t="shared" si="2733"/>
        <v>152926.69746666664</v>
      </c>
      <c r="CM294" s="39">
        <v>5</v>
      </c>
      <c r="CN294" s="39">
        <f t="shared" si="2734"/>
        <v>116891.68179500001</v>
      </c>
      <c r="CO294" s="39">
        <v>1</v>
      </c>
      <c r="CP294" s="39">
        <f t="shared" si="2735"/>
        <v>26876.094566999993</v>
      </c>
      <c r="CQ294" s="44"/>
      <c r="CR294" s="39">
        <f t="shared" si="2736"/>
        <v>0</v>
      </c>
      <c r="CS294" s="39">
        <v>3</v>
      </c>
      <c r="CT294" s="39">
        <f t="shared" si="2737"/>
        <v>78804.717347999991</v>
      </c>
      <c r="CU294" s="39">
        <v>1</v>
      </c>
      <c r="CV294" s="39">
        <f t="shared" si="2738"/>
        <v>22833.463702000001</v>
      </c>
      <c r="CW294" s="39">
        <v>2</v>
      </c>
      <c r="CX294" s="39">
        <f t="shared" si="2739"/>
        <v>52633.890161999996</v>
      </c>
      <c r="CY294" s="39"/>
      <c r="CZ294" s="39">
        <f t="shared" si="2740"/>
        <v>0</v>
      </c>
      <c r="DA294" s="39"/>
      <c r="DB294" s="39">
        <f t="shared" si="2741"/>
        <v>0</v>
      </c>
      <c r="DC294" s="39">
        <v>3</v>
      </c>
      <c r="DD294" s="39">
        <f t="shared" si="2742"/>
        <v>65128.329699999987</v>
      </c>
      <c r="DE294" s="39">
        <v>2</v>
      </c>
      <c r="DF294" s="39">
        <f t="shared" si="2743"/>
        <v>44712.314336666663</v>
      </c>
      <c r="DG294" s="39"/>
      <c r="DH294" s="39">
        <f t="shared" si="2744"/>
        <v>0</v>
      </c>
      <c r="DI294" s="39"/>
      <c r="DJ294" s="39">
        <f t="shared" si="2745"/>
        <v>0</v>
      </c>
      <c r="DK294" s="39"/>
      <c r="DL294" s="39">
        <f t="shared" si="2746"/>
        <v>0</v>
      </c>
      <c r="DM294" s="39">
        <v>5</v>
      </c>
      <c r="DN294" s="39">
        <f t="shared" si="2640"/>
        <v>208947.78426458334</v>
      </c>
      <c r="DO294" s="39"/>
      <c r="DP294" s="39">
        <f t="shared" si="2529"/>
        <v>0</v>
      </c>
      <c r="DQ294" s="39">
        <f t="shared" si="2641"/>
        <v>83</v>
      </c>
      <c r="DR294" s="39">
        <f t="shared" si="2642"/>
        <v>1740976.3661105831</v>
      </c>
    </row>
    <row r="295" spans="1:122" ht="31.5" customHeight="1" x14ac:dyDescent="0.25">
      <c r="A295" s="46"/>
      <c r="B295" s="47">
        <v>253</v>
      </c>
      <c r="C295" s="33" t="s">
        <v>426</v>
      </c>
      <c r="D295" s="34">
        <f t="shared" si="2531"/>
        <v>19063</v>
      </c>
      <c r="E295" s="35">
        <v>18530</v>
      </c>
      <c r="F295" s="35">
        <v>18715</v>
      </c>
      <c r="G295" s="48">
        <v>0.76</v>
      </c>
      <c r="H295" s="37">
        <v>1</v>
      </c>
      <c r="I295" s="37">
        <v>1</v>
      </c>
      <c r="J295" s="38"/>
      <c r="K295" s="34">
        <v>1.4</v>
      </c>
      <c r="L295" s="34">
        <v>1.68</v>
      </c>
      <c r="M295" s="34">
        <v>2.23</v>
      </c>
      <c r="N295" s="34">
        <v>2.57</v>
      </c>
      <c r="O295" s="39">
        <v>148</v>
      </c>
      <c r="P295" s="39">
        <f t="shared" ref="P295" si="2747">(O295/12*5*$D295*$G295*$H295*$K295)+(O295/12*4*$E295*$G295*$I295*$K295)+(O295/12*3*$F295*$G295*$I295*$K295)</f>
        <v>2960211.146666667</v>
      </c>
      <c r="Q295" s="39">
        <v>381</v>
      </c>
      <c r="R295" s="39">
        <f>(Q295/12*5*$D295*$G295*$H295*$K295)+(Q295/12*4*$E295*$G295*$I295*$K295)+(Q295/12*3*$F295*$G295*$I295*$K295)</f>
        <v>7620543.5599999996</v>
      </c>
      <c r="S295" s="39">
        <v>0</v>
      </c>
      <c r="T295" s="39">
        <f>(S295/12*5*$D295*$G295*$H295*$K295)+(S295/12*4*$E295*$G295*$I295*$K295)+(S295/12*3*$F295*$G295*$I295*$K295)</f>
        <v>0</v>
      </c>
      <c r="U295" s="39"/>
      <c r="V295" s="39">
        <f>(U295/12*5*$D295*$G295*$H295*$K295)+(U295/12*4*$E295*$G295*$I295*$K295)+(U295/12*3*$F295*$G295*$I295*$K295)</f>
        <v>0</v>
      </c>
      <c r="W295" s="39">
        <v>0</v>
      </c>
      <c r="X295" s="39">
        <f>(W295/12*5*$D295*$G295*$H295*$K295)+(W295/12*4*$E295*$G295*$I295*$K295)+(W295/12*3*$F295*$G295*$I295*$K295)</f>
        <v>0</v>
      </c>
      <c r="Y295" s="39">
        <v>24</v>
      </c>
      <c r="Z295" s="39">
        <f>(Y295/12*5*$D295*$G295*$H295*$K295)+(Y295/12*4*$E295*$G295*$I295*$K295)+(Y295/12*3*$F295*$G295*$I295*$K295)</f>
        <v>480034.23999999993</v>
      </c>
      <c r="AA295" s="39">
        <v>0</v>
      </c>
      <c r="AB295" s="39">
        <f>(AA295/12*5*$D295*$G295*$H295*$K295)+(AA295/12*4*$E295*$G295*$I295*$K295)+(AA295/12*3*$F295*$G295*$I295*$K295)</f>
        <v>0</v>
      </c>
      <c r="AC295" s="39">
        <v>0</v>
      </c>
      <c r="AD295" s="39">
        <f>(AC295/12*5*$D295*$G295*$H295*$K295)+(AC295/12*4*$E295*$G295*$I295*$K295)+(AC295/12*3*$F295*$G295*$I295*$K295)</f>
        <v>0</v>
      </c>
      <c r="AE295" s="39">
        <v>0</v>
      </c>
      <c r="AF295" s="39">
        <f>(AE295/12*5*$D295*$G295*$H295*$K295)+(AE295/12*4*$E295*$G295*$I295*$K295)+(AE295/12*3*$F295*$G295*$I295*$K295)</f>
        <v>0</v>
      </c>
      <c r="AG295" s="39">
        <v>154</v>
      </c>
      <c r="AH295" s="39">
        <f>(AG295/12*5*$D295*$G295*$H295*$K295)+(AG295/12*4*$E295*$G295*$I295*$K295)+(AG295/12*3*$F295*$G295*$I295*$K295)</f>
        <v>3080219.706666667</v>
      </c>
      <c r="AI295" s="39">
        <v>15</v>
      </c>
      <c r="AJ295" s="39">
        <f>(AI295/12*5*$D295*$G295*$H295*$K295)+(AI295/12*4*$E295*$G295*$I295*$K295)+(AI295/12*3*$F295*$G295*$I295*$K295)</f>
        <v>300021.39999999997</v>
      </c>
      <c r="AK295" s="39"/>
      <c r="AL295" s="39">
        <f>(AK295/12*5*$D295*$G295*$H295*$K295)+(AK295/12*4*$E295*$G295*$I295*$K295)+(AK295/12*3*$F295*$G295*$I295*$K295)</f>
        <v>0</v>
      </c>
      <c r="AM295" s="42">
        <v>180</v>
      </c>
      <c r="AN295" s="39">
        <f>(AM295/12*5*$D295*$G295*$H295*$K295)+(AM295/12*4*$E295*$G295*$I295*$K295)+(AM295/12*3*$F295*$G295*$I295*$K295)</f>
        <v>3600256.8</v>
      </c>
      <c r="AO295" s="43">
        <v>100</v>
      </c>
      <c r="AP295" s="39">
        <f>(AO295/12*5*$D295*$G295*$H295*$L295)+(AO295/12*4*$E295*$G295*$I295*$L295)+(AO295/12*3*$F295*$G295*$I295*$L295)</f>
        <v>2400171.2000000002</v>
      </c>
      <c r="AQ295" s="39"/>
      <c r="AR295" s="39">
        <f>(AQ295/12*5*$D295*$G295*$H295*$L295)+(AQ295/12*4*$E295*$G295*$I295*$L295)+(AQ295/12*3*$F295*$G295*$I295*$L295)</f>
        <v>0</v>
      </c>
      <c r="AS295" s="39">
        <v>434</v>
      </c>
      <c r="AT295" s="39">
        <f>(AS295/12*5*$D295*$G295*$H295*$L295)+(AS295/12*4*$E295*$G295*$I295*$L295)+(AS295/12*3*$F295*$G295*$I295*$L295)</f>
        <v>10416743.007999999</v>
      </c>
      <c r="AU295" s="39">
        <v>0</v>
      </c>
      <c r="AV295" s="39">
        <f>(AU295/12*5*$D295*$G295*$H295*$L295)+(AU295/12*4*$E295*$G295*$I295*$L295)+(AU295/12*3*$F295*$G295*$I295*$L295)</f>
        <v>0</v>
      </c>
      <c r="AW295" s="39"/>
      <c r="AX295" s="39">
        <f>(AW295/12*5*$D295*$G295*$H295*$K295)+(AW295/12*4*$E295*$G295*$I295*$K295)+(AW295/12*3*$F295*$G295*$I295*$K295)</f>
        <v>0</v>
      </c>
      <c r="AY295" s="39"/>
      <c r="AZ295" s="39">
        <f>(AY295/12*5*$D295*$G295*$H295*$K295)+(AY295/12*4*$E295*$G295*$I295*$K295)+(AY295/12*3*$F295*$G295*$I295*$K295)</f>
        <v>0</v>
      </c>
      <c r="BA295" s="39">
        <v>60</v>
      </c>
      <c r="BB295" s="39">
        <f>(BA295/12*5*$D295*$G295*$H295*$L295)+(BA295/12*4*$E295*$G295*$I295*$L295)+(BA295/12*3*$F295*$G295*$I295*$L295)</f>
        <v>1440102.72</v>
      </c>
      <c r="BC295" s="39">
        <v>0</v>
      </c>
      <c r="BD295" s="39">
        <f>(BC295/12*5*$D295*$G295*$H295*$K295)+(BC295/12*4*$E295*$G295*$I295*$K295)+(BC295/12*3*$F295*$G295*$I295*$K295)</f>
        <v>0</v>
      </c>
      <c r="BE295" s="39">
        <v>0</v>
      </c>
      <c r="BF295" s="39">
        <f>(BE295/12*5*$D295*$G295*$H295*$K295)+(BE295/12*4*$E295*$G295*$I295*$K295)+(BE295/12*3*$F295*$G295*$I295*$K295)</f>
        <v>0</v>
      </c>
      <c r="BG295" s="39">
        <v>0</v>
      </c>
      <c r="BH295" s="39">
        <f>(BG295/12*5*$D295*$G295*$H295*$K295)+(BG295/12*4*$E295*$G295*$I295*$K295)+(BG295/12*3*$F295*$G295*$I295*$K295)</f>
        <v>0</v>
      </c>
      <c r="BI295" s="39">
        <v>0</v>
      </c>
      <c r="BJ295" s="39">
        <f>(BI295/12*5*$D295*$G295*$H295*$L295)+(BI295/12*4*$E295*$G295*$I295*$L295)+(BI295/12*3*$F295*$G295*$I295*$L295)</f>
        <v>0</v>
      </c>
      <c r="BK295" s="39">
        <v>87</v>
      </c>
      <c r="BL295" s="39">
        <f>(BK295/12*5*$D295*$G295*$H295*$K295)+(BK295/12*4*$E295*$G295*$I295*$K295)+(BK295/12*3*$F295*$G295*$I295*$K295)</f>
        <v>1740124.1199999999</v>
      </c>
      <c r="BM295" s="39">
        <v>12</v>
      </c>
      <c r="BN295" s="39">
        <f>(BM295/12*5*$D295*$G295*$H295*$K295)+(BM295/12*4*$E295*$G295*$I295*$K295)+(BM295/12*3*$F295*$G295*$I295*$K295)</f>
        <v>240017.11999999997</v>
      </c>
      <c r="BO295" s="49">
        <v>14</v>
      </c>
      <c r="BP295" s="39">
        <f>(BO295/12*5*$D295*$G295*$H295*$L295)+(BO295/12*4*$E295*$G295*$I295*$L295)+(BO295/12*3*$F295*$G295*$I295*$L295)</f>
        <v>336023.96799999999</v>
      </c>
      <c r="BQ295" s="39">
        <v>3</v>
      </c>
      <c r="BR295" s="39">
        <f>(BQ295/12*5*$D295*$G295*$H295*$L295)+(BQ295/12*4*$E295*$G295*$I295*$L295)+(BQ295/12*3*$F295*$G295*$I295*$L295)</f>
        <v>72005.135999999999</v>
      </c>
      <c r="BS295" s="39">
        <v>0</v>
      </c>
      <c r="BT295" s="39">
        <f>(BS295/12*5*$D295*$G295*$H295*$K295)+(BS295/12*4*$E295*$G295*$I295*$K295)+(BS295/12*3*$F295*$G295*$I295*$K295)</f>
        <v>0</v>
      </c>
      <c r="BU295" s="39">
        <v>33</v>
      </c>
      <c r="BV295" s="39">
        <f>(BU295/12*5*$D295*$G295*$H295*$K295)+(BU295/12*4*$E295*$G295*$I295*$K295)+(BU295/12*3*$F295*$G295*$I295*$K295)</f>
        <v>660047.07999999996</v>
      </c>
      <c r="BW295" s="39">
        <v>10</v>
      </c>
      <c r="BX295" s="39">
        <f>(BW295/12*5*$D295*$G295*$H295*$L295)+(BW295/12*4*$E295*$G295*$I295*$L295)+(BW295/12*3*$F295*$G295*$I295*$L295)</f>
        <v>240017.12000000002</v>
      </c>
      <c r="BY295" s="39"/>
      <c r="BZ295" s="39">
        <f>(BY295/12*5*$D295*$G295*$H295*$L295)+(BY295/12*4*$E295*$G295*$I295*$L295)+(BY295/12*3*$F295*$G295*$I295*$L295)</f>
        <v>0</v>
      </c>
      <c r="CA295" s="39">
        <v>0</v>
      </c>
      <c r="CB295" s="39">
        <f>(CA295/12*5*$D295*$G295*$H295*$K295)+(CA295/12*4*$E295*$G295*$I295*$K295)+(CA295/12*3*$F295*$G295*$I295*$K295)</f>
        <v>0</v>
      </c>
      <c r="CC295" s="39">
        <v>10</v>
      </c>
      <c r="CD295" s="39">
        <f>(CC295/12*5*$D295*$G295*$H295*$L295)+(CC295/12*4*$E295*$G295*$I295*$L295)+(CC295/12*3*$F295*$G295*$I295*$L295)</f>
        <v>240017.12000000002</v>
      </c>
      <c r="CE295" s="39">
        <v>0</v>
      </c>
      <c r="CF295" s="39">
        <f>(CE295/12*5*$D295*$G295*$H295*$K295)+(CE295/12*4*$E295*$G295*$I295*$K295)+(CE295/12*3*$F295*$G295*$I295*$K295)</f>
        <v>0</v>
      </c>
      <c r="CG295" s="39">
        <v>27</v>
      </c>
      <c r="CH295" s="39">
        <f>(CG295/12*5*$D295*$G295*$H295*$K295)+(CG295/12*4*$E295*$G295*$I295*$K295)+(CG295/12*3*$F295*$G295*$I295*$K295)</f>
        <v>540038.52</v>
      </c>
      <c r="CI295" s="39">
        <v>179</v>
      </c>
      <c r="CJ295" s="39">
        <f>(CI295/12*5*$D295*$G295*$H295*$K295)+(CI295/12*4*$E295*$G295*$I295*$K295)+(CI295/12*3*$F295*$G295*$I295*$K295)</f>
        <v>3580255.3733333331</v>
      </c>
      <c r="CK295" s="39">
        <v>90</v>
      </c>
      <c r="CL295" s="39">
        <f>(CK295/12*5*$D295*$G295*$H295*$K295)+(CK295/12*4*$E295*$G295*$I295*$K295)+(CK295/12*3*$F295*$G295*$I295*$K295)</f>
        <v>1800128.4</v>
      </c>
      <c r="CM295" s="39">
        <v>209</v>
      </c>
      <c r="CN295" s="39">
        <f>(CM295/12*5*$D295*$G295*$H295*$L295)+(CM295/12*4*$E295*$G295*$I295*$L295)+(CM295/12*3*$F295*$G295*$I295*$L295)</f>
        <v>5016357.8080000002</v>
      </c>
      <c r="CO295" s="39">
        <v>100</v>
      </c>
      <c r="CP295" s="39">
        <f>(CO295/12*5*$D295*$G295*$H295*$L295)+(CO295/12*4*$E295*$G295*$I295*$L295)+(CO295/12*3*$F295*$G295*$I295*$L295)</f>
        <v>2400171.2000000002</v>
      </c>
      <c r="CQ295" s="44">
        <v>50</v>
      </c>
      <c r="CR295" s="39">
        <f>(CQ295/12*5*$D295*$G295*$H295*$K295)+(CQ295/12*4*$E295*$G295*$I295*$K295)+(CQ295/12*3*$F295*$G295*$I295*$K295)</f>
        <v>1000071.3333333334</v>
      </c>
      <c r="CS295" s="39">
        <v>55</v>
      </c>
      <c r="CT295" s="39">
        <f>(CS295/12*5*$D295*$G295*$H295*$L295)+(CS295/12*4*$E295*$G295*$I295*$L295)+(CS295/12*3*$F295*$G295*$I295*$L295)</f>
        <v>1320094.1599999999</v>
      </c>
      <c r="CU295" s="39">
        <f>35+26</f>
        <v>61</v>
      </c>
      <c r="CV295" s="39">
        <f>(CU295/12*5*$D295*$G295*$H295*$L295)+(CU295/12*4*$E295*$G295*$I295*$L295)+(CU295/12*3*$F295*$G295*$I295*$L295)</f>
        <v>1464104.4319999998</v>
      </c>
      <c r="CW295" s="39">
        <v>60</v>
      </c>
      <c r="CX295" s="39">
        <f>(CW295/12*5*$D295*$G295*$H295*$L295)+(CW295/12*4*$E295*$G295*$I295*$L295)+(CW295/12*3*$F295*$G295*$I295*$L295)</f>
        <v>1440102.72</v>
      </c>
      <c r="CY295" s="39">
        <v>63</v>
      </c>
      <c r="CZ295" s="39">
        <f>(CY295/12*5*$D295*$G295*$H295*$L295)+(CY295/12*4*$E295*$G295*$I295*$L295)+(CY295/12*3*$F295*$G295*$I295*$L295)</f>
        <v>1512107.8559999997</v>
      </c>
      <c r="DA295" s="39">
        <v>78</v>
      </c>
      <c r="DB295" s="39">
        <f>(DA295/12*5*$D295*$G295*$H295*$L295)+(DA295/12*4*$E295*$G295*$I295*$L295)+(DA295/12*3*$F295*$G295*$I295*$L295)</f>
        <v>1872133.5359999998</v>
      </c>
      <c r="DC295" s="39">
        <v>88</v>
      </c>
      <c r="DD295" s="39">
        <f>(DC295/12*5*$D295*$G295*$H295*$K295)+(DC295/12*4*$E295*$G295*$I295*$K295)+(DC295/12*3*$F295*$G295*$I295*$K295)</f>
        <v>1760125.5466666664</v>
      </c>
      <c r="DE295" s="39">
        <v>79</v>
      </c>
      <c r="DF295" s="39">
        <f>(DE295/12*5*$D295*$G295*$H295*$K295)+(DE295/12*4*$E295*$G295*$I295*$K295)+(DE295/12*3*$F295*$G295*$I295*$K295)</f>
        <v>1580112.7066666665</v>
      </c>
      <c r="DG295" s="39">
        <v>39</v>
      </c>
      <c r="DH295" s="39">
        <f>(DG295/12*5*$D295*$G295*$H295*$L295)+(DG295/12*4*$E295*$G295*$I295*$L295)+(DG295/12*3*$F295*$G295*$I295*$L295)</f>
        <v>936066.76799999992</v>
      </c>
      <c r="DI295" s="39">
        <v>156</v>
      </c>
      <c r="DJ295" s="39">
        <f>(DI295/12*5*$D295*$G295*$H295*$L295)+(DI295/12*4*$E295*$G295*$I295*$L295)+(DI295/12*3*$F295*$G295*$I295*$L295)</f>
        <v>3744267.0719999997</v>
      </c>
      <c r="DK295" s="39">
        <v>25</v>
      </c>
      <c r="DL295" s="39">
        <f>(DK295/12*5*$D295*$G295*$H295*$M295)+(DK295/12*4*$E295*$G295*$I295*$M295)+(DK295/12*3*$F295*$G295*$I295*$M295)</f>
        <v>796485.3833333333</v>
      </c>
      <c r="DM295" s="39">
        <v>105</v>
      </c>
      <c r="DN295" s="39">
        <f>(DM295/12*5*$D295*$G295*$H295*$N295)+(DM295/12*4*$E295*$G295*$I295*$N295)+(DM295/12*3*$F295*$G295*$I295*$N295)</f>
        <v>3855274.9899999998</v>
      </c>
      <c r="DO295" s="39"/>
      <c r="DP295" s="39">
        <f>(DO295*$D295*$G295*$H295*$L295)</f>
        <v>0</v>
      </c>
      <c r="DQ295" s="39">
        <f t="shared" si="2641"/>
        <v>3129</v>
      </c>
      <c r="DR295" s="39">
        <f t="shared" si="2642"/>
        <v>70444453.250666648</v>
      </c>
    </row>
    <row r="296" spans="1:122" ht="15.75" customHeight="1" x14ac:dyDescent="0.25">
      <c r="A296" s="46"/>
      <c r="B296" s="47">
        <v>254</v>
      </c>
      <c r="C296" s="33" t="s">
        <v>427</v>
      </c>
      <c r="D296" s="34">
        <f t="shared" si="2531"/>
        <v>19063</v>
      </c>
      <c r="E296" s="35">
        <v>18530</v>
      </c>
      <c r="F296" s="35">
        <v>18715</v>
      </c>
      <c r="G296" s="48">
        <v>2.42</v>
      </c>
      <c r="H296" s="37">
        <v>1</v>
      </c>
      <c r="I296" s="37">
        <v>1</v>
      </c>
      <c r="J296" s="38"/>
      <c r="K296" s="34">
        <v>1.4</v>
      </c>
      <c r="L296" s="34">
        <v>1.68</v>
      </c>
      <c r="M296" s="34">
        <v>2.23</v>
      </c>
      <c r="N296" s="34">
        <v>2.57</v>
      </c>
      <c r="O296" s="39">
        <v>1</v>
      </c>
      <c r="P296" s="39">
        <f t="shared" ref="P296:P300" si="2748">(O296/12*5*$D296*$G296*$H296*$K296*P$9)+(O296/12*4*$E296*$G296*$I296*$K296*P$10)+(O296/12*3*$F296*$G296*$I296*$K296*P$10)</f>
        <v>67635.674516666651</v>
      </c>
      <c r="Q296" s="39">
        <v>5</v>
      </c>
      <c r="R296" s="39">
        <f t="shared" ref="R296:R300" si="2749">(Q296/12*5*$D296*$G296*$H296*$K296*R$9)+(Q296/12*4*$E296*$G296*$I296*$K296*R$10)+(Q296/12*3*$F296*$G296*$I296*$K296*R$10)</f>
        <v>338178.37258333334</v>
      </c>
      <c r="S296" s="39">
        <v>0</v>
      </c>
      <c r="T296" s="39">
        <f t="shared" ref="T296:T300" si="2750">(S296/12*5*$D296*$G296*$H296*$K296*T$9)+(S296/12*4*$E296*$G296*$I296*$K296*T$10)+(S296/12*3*$F296*$G296*$I296*$K296*T$10)</f>
        <v>0</v>
      </c>
      <c r="U296" s="39"/>
      <c r="V296" s="39">
        <f t="shared" ref="V296:V300" si="2751">(U296/12*5*$D296*$G296*$H296*$K296*V$9)+(U296/12*4*$E296*$G296*$I296*$K296*V$10)+(U296/12*3*$F296*$G296*$I296*$K296*V$10)</f>
        <v>0</v>
      </c>
      <c r="W296" s="39">
        <v>0</v>
      </c>
      <c r="X296" s="39">
        <f t="shared" ref="X296:X300" si="2752">(W296/12*5*$D296*$G296*$H296*$K296*X$9)+(W296/12*4*$E296*$G296*$I296*$K296*X$10)+(W296/12*3*$F296*$G296*$I296*$K296*X$10)</f>
        <v>0</v>
      </c>
      <c r="Y296" s="39">
        <v>0</v>
      </c>
      <c r="Z296" s="39">
        <f t="shared" ref="Z296:Z300" si="2753">(Y296/12*5*$D296*$G296*$H296*$K296*Z$9)+(Y296/12*4*$E296*$G296*$I296*$K296*Z$10)+(Y296/12*3*$F296*$G296*$I296*$K296*Z$10)</f>
        <v>0</v>
      </c>
      <c r="AA296" s="39">
        <v>0</v>
      </c>
      <c r="AB296" s="39">
        <f t="shared" ref="AB296:AB300" si="2754">(AA296/12*5*$D296*$G296*$H296*$K296*AB$9)+(AA296/12*4*$E296*$G296*$I296*$K296*AB$10)+(AA296/12*3*$F296*$G296*$I296*$K296*AB$10)</f>
        <v>0</v>
      </c>
      <c r="AC296" s="39">
        <v>0</v>
      </c>
      <c r="AD296" s="39">
        <f t="shared" ref="AD296:AD300" si="2755">(AC296/12*5*$D296*$G296*$H296*$K296*AD$9)+(AC296/12*4*$E296*$G296*$I296*$K296*AD$10)+(AC296/12*3*$F296*$G296*$I296*$K296*AD$10)</f>
        <v>0</v>
      </c>
      <c r="AE296" s="39">
        <v>0</v>
      </c>
      <c r="AF296" s="39">
        <f t="shared" ref="AF296:AF300" si="2756">(AE296/12*5*$D296*$G296*$H296*$K296*AF$9)+(AE296/12*4*$E296*$G296*$I296*$K296*AF$10)+(AE296/12*3*$F296*$G296*$I296*$K296*AF$10)</f>
        <v>0</v>
      </c>
      <c r="AG296" s="39">
        <v>22</v>
      </c>
      <c r="AH296" s="39">
        <f t="shared" ref="AH296:AH300" si="2757">(AG296/12*5*$D296*$G296*$H296*$K296*AH$9)+(AG296/12*4*$E296*$G296*$I296*$K296*AH$10)+(AG296/12*3*$F296*$G296*$I296*$K296*AH$10)</f>
        <v>1487984.8393666665</v>
      </c>
      <c r="AI296" s="39"/>
      <c r="AJ296" s="39">
        <f t="shared" ref="AJ296:AJ300" si="2758">(AI296/12*5*$D296*$G296*$H296*$K296*AJ$9)+(AI296/12*4*$E296*$G296*$I296*$K296*AJ$10)+(AI296/12*3*$F296*$G296*$I296*$K296*AJ$10)</f>
        <v>0</v>
      </c>
      <c r="AK296" s="39"/>
      <c r="AL296" s="39">
        <f t="shared" ref="AL296:AL300" si="2759">(AK296/12*5*$D296*$G296*$H296*$K296*AL$9)+(AK296/12*4*$E296*$G296*$I296*$K296*AL$10)+(AK296/12*3*$F296*$G296*$I296*$K296*AL$10)</f>
        <v>0</v>
      </c>
      <c r="AM296" s="42">
        <v>0</v>
      </c>
      <c r="AN296" s="39">
        <f t="shared" ref="AN296:AN300" si="2760">(AM296/12*5*$D296*$G296*$H296*$K296*AN$9)+(AM296/12*4*$E296*$G296*$I296*$K296*AN$10)+(AM296/12*3*$F296*$G296*$I296*$K296*AN$10)</f>
        <v>0</v>
      </c>
      <c r="AO296" s="43">
        <v>1</v>
      </c>
      <c r="AP296" s="39">
        <f t="shared" ref="AP296:AP300" si="2761">(AO296/12*5*$D296*$G296*$H296*$L296*AP$9)+(AO296/12*4*$E296*$G296*$I296*$L296*AP$10)+(AO296/12*3*$F296*$G296*$I296*$L296*AP$10)</f>
        <v>78178.933447999996</v>
      </c>
      <c r="AQ296" s="39">
        <v>0</v>
      </c>
      <c r="AR296" s="39">
        <f t="shared" ref="AR296:AR300" si="2762">(AQ296/12*5*$D296*$G296*$H296*$L296*AR$9)+(AQ296/12*4*$E296*$G296*$I296*$L296*AR$10)+(AQ296/12*3*$F296*$G296*$I296*$L296*AR$10)</f>
        <v>0</v>
      </c>
      <c r="AS296" s="39">
        <v>15</v>
      </c>
      <c r="AT296" s="39">
        <f t="shared" ref="AT296:AT300" si="2763">(AS296/12*5*$D296*$G296*$H296*$L296*AT$9)+(AS296/12*4*$E296*$G296*$I296*$L296*AT$10)+(AS296/12*3*$F296*$G296*$I296*$L296*AT$11)</f>
        <v>1172684.0017200001</v>
      </c>
      <c r="AU296" s="39">
        <v>0</v>
      </c>
      <c r="AV296" s="39">
        <f t="shared" ref="AV296:AV300" si="2764">(AU296/12*5*$D296*$G296*$H296*$L296*AV$9)+(AU296/12*4*$E296*$G296*$I296*$L296*AV$10)+(AU296/12*3*$F296*$G296*$I296*$L296*AV$10)</f>
        <v>0</v>
      </c>
      <c r="AW296" s="39"/>
      <c r="AX296" s="39">
        <f t="shared" ref="AX296:AX300" si="2765">(AW296/12*5*$D296*$G296*$H296*$K296*AX$9)+(AW296/12*4*$E296*$G296*$I296*$K296*AX$10)+(AW296/12*3*$F296*$G296*$I296*$K296*AX$10)</f>
        <v>0</v>
      </c>
      <c r="AY296" s="39"/>
      <c r="AZ296" s="39">
        <f t="shared" ref="AZ296:AZ300" si="2766">(AY296/12*5*$D296*$G296*$H296*$K296*AZ$9)+(AY296/12*4*$E296*$G296*$I296*$K296*AZ$10)+(AY296/12*3*$F296*$G296*$I296*$K296*AZ$10)</f>
        <v>0</v>
      </c>
      <c r="BA296" s="39"/>
      <c r="BB296" s="39">
        <f t="shared" ref="BB296:BB300" si="2767">(BA296/12*5*$D296*$G296*$H296*$L296*BB$9)+(BA296/12*4*$E296*$G296*$I296*$L296*BB$10)+(BA296/12*3*$F296*$G296*$I296*$L296*BB$10)</f>
        <v>0</v>
      </c>
      <c r="BC296" s="39">
        <v>0</v>
      </c>
      <c r="BD296" s="39">
        <f t="shared" ref="BD296:BD300" si="2768">(BC296/12*5*$D296*$G296*$H296*$K296*BD$9)+(BC296/12*4*$E296*$G296*$I296*$K296*BD$10)+(BC296/12*3*$F296*$G296*$I296*$K296*BD$10)</f>
        <v>0</v>
      </c>
      <c r="BE296" s="39">
        <v>0</v>
      </c>
      <c r="BF296" s="39">
        <f t="shared" ref="BF296:BF300" si="2769">(BE296/12*5*$D296*$G296*$H296*$K296*BF$9)+(BE296/12*4*$E296*$G296*$I296*$K296*BF$10)+(BE296/12*3*$F296*$G296*$I296*$K296*BF$10)</f>
        <v>0</v>
      </c>
      <c r="BG296" s="39">
        <v>0</v>
      </c>
      <c r="BH296" s="39">
        <f t="shared" ref="BH296:BH300" si="2770">(BG296/12*5*$D296*$G296*$H296*$K296*BH$9)+(BG296/12*4*$E296*$G296*$I296*$K296*BH$10)+(BG296/12*3*$F296*$G296*$I296*$K296*BH$10)</f>
        <v>0</v>
      </c>
      <c r="BI296" s="39">
        <v>0</v>
      </c>
      <c r="BJ296" s="39">
        <f t="shared" ref="BJ296:BJ300" si="2771">(BI296/12*5*$D296*$G296*$H296*$L296*BJ$9)+(BI296/12*4*$E296*$G296*$I296*$L296*BJ$10)+(BI296/12*3*$F296*$G296*$I296*$L296*BJ$10)</f>
        <v>0</v>
      </c>
      <c r="BK296" s="39">
        <v>3</v>
      </c>
      <c r="BL296" s="39">
        <f t="shared" ref="BL296:BL300" si="2772">(BK296/12*5*$D296*$G296*$H296*$K296*BL$9)+(BK296/12*4*$E296*$G296*$I296*$K296*BL$10)+(BK296/12*3*$F296*$G296*$I296*$K296*BL$10)</f>
        <v>204279.46423499996</v>
      </c>
      <c r="BM296" s="39"/>
      <c r="BN296" s="39">
        <f t="shared" ref="BN296:BN300" si="2773">(BM296/12*5*$D296*$G296*$H296*$K296*BN$9)+(BM296/12*4*$E296*$G296*$I296*$K296*BN$10)+(BM296/12*3*$F296*$G296*$I296*$K296*BN$11)</f>
        <v>0</v>
      </c>
      <c r="BO296" s="49"/>
      <c r="BP296" s="39">
        <f t="shared" ref="BP296:BP300" si="2774">(BO296/12*5*$D296*$G296*$H296*$L296*BP$9)+(BO296/12*4*$E296*$G296*$I296*$L296*BP$10)+(BO296/12*3*$F296*$G296*$I296*$L296*BP$10)</f>
        <v>0</v>
      </c>
      <c r="BQ296" s="39"/>
      <c r="BR296" s="39">
        <f t="shared" ref="BR296:BR300" si="2775">(BQ296/12*5*$D296*$G296*$H296*$L296*BR$9)+(BQ296/12*4*$E296*$G296*$I296*$L296*BR$10)+(BQ296/12*3*$F296*$G296*$I296*$L296*BR$10)</f>
        <v>0</v>
      </c>
      <c r="BS296" s="39">
        <v>0</v>
      </c>
      <c r="BT296" s="39">
        <f t="shared" ref="BT296:BT300" si="2776">(BS296/12*5*$D296*$G296*$H296*$K296*BT$9)+(BS296/12*4*$E296*$G296*$I296*$K296*BT$10)+(BS296/12*3*$F296*$G296*$I296*$K296*BT$10)</f>
        <v>0</v>
      </c>
      <c r="BU296" s="39">
        <v>3</v>
      </c>
      <c r="BV296" s="39">
        <f t="shared" ref="BV296:BV300" si="2777">(BU296/12*5*$D296*$G296*$H296*$K296*BV$9)+(BU296/12*4*$E296*$G296*$I296*$K296*BV$10)+(BU296/12*3*$F296*$G296*$I296*$K296*BV$10)</f>
        <v>144063.96003999998</v>
      </c>
      <c r="BW296" s="39">
        <v>0</v>
      </c>
      <c r="BX296" s="39">
        <f t="shared" ref="BX296:BX300" si="2778">(BW296/12*5*$D296*$G296*$H296*$L296*BX$9)+(BW296/12*4*$E296*$G296*$I296*$L296*BX$10)+(BW296/12*3*$F296*$G296*$I296*$L296*BX$10)</f>
        <v>0</v>
      </c>
      <c r="BY296" s="39"/>
      <c r="BZ296" s="39">
        <f t="shared" ref="BZ296:BZ300" si="2779">(BY296/12*5*$D296*$G296*$H296*$L296*BZ$9)+(BY296/12*4*$E296*$G296*$I296*$L296*BZ$10)+(BY296/12*3*$F296*$G296*$I296*$L296*BZ$10)</f>
        <v>0</v>
      </c>
      <c r="CA296" s="39">
        <v>0</v>
      </c>
      <c r="CB296" s="39">
        <f t="shared" ref="CB296:CB300" si="2780">(CA296/12*5*$D296*$G296*$H296*$K296*CB$9)+(CA296/12*4*$E296*$G296*$I296*$K296*CB$10)+(CA296/12*3*$F296*$G296*$I296*$K296*CB$10)</f>
        <v>0</v>
      </c>
      <c r="CC296" s="39"/>
      <c r="CD296" s="39">
        <f t="shared" ref="CD296:CD300" si="2781">(CC296/12*5*$D296*$G296*$H296*$L296*CD$9)+(CC296/12*4*$E296*$G296*$I296*$L296*CD$10)+(CC296/12*3*$F296*$G296*$I296*$L296*CD$10)</f>
        <v>0</v>
      </c>
      <c r="CE296" s="39">
        <v>0</v>
      </c>
      <c r="CF296" s="39">
        <f t="shared" ref="CF296:CF300" si="2782">(CE296/12*5*$D296*$G296*$H296*$K296*CF$9)+(CE296/12*4*$E296*$G296*$I296*$K296*CF$10)+(CE296/12*3*$F296*$G296*$I296*$K296*CF$10)</f>
        <v>0</v>
      </c>
      <c r="CG296" s="39"/>
      <c r="CH296" s="39">
        <f t="shared" ref="CH296:CH300" si="2783">(CG296/12*5*$D296*$G296*$H296*$K296*CH$9)+(CG296/12*4*$E296*$G296*$I296*$K296*CH$10)+(CG296/12*3*$F296*$G296*$I296*$K296*CH$10)</f>
        <v>0</v>
      </c>
      <c r="CI296" s="39"/>
      <c r="CJ296" s="39">
        <f t="shared" ref="CJ296:CJ300" si="2784">(CI296/12*5*$D296*$G296*$H296*$K296*CJ$9)+(CI296/12*4*$E296*$G296*$I296*$K296*CJ$10)+(CI296/12*3*$F296*$G296*$I296*$K296*CJ$10)</f>
        <v>0</v>
      </c>
      <c r="CK296" s="39">
        <v>1</v>
      </c>
      <c r="CL296" s="39">
        <f t="shared" ref="CL296:CL300" si="2785">(CK296/12*5*$D296*$G296*$H296*$K296*CL$9)+(CK296/12*4*$E296*$G296*$I296*$K296*CL$10)+(CK296/12*3*$F296*$G296*$I296*$K296*CL$10)</f>
        <v>63370.309566666656</v>
      </c>
      <c r="CM296" s="39">
        <v>5</v>
      </c>
      <c r="CN296" s="39">
        <f t="shared" ref="CN296:CN300" si="2786">(CM296/12*5*$D296*$G296*$H296*$L296*CN$9)+(CM296/12*4*$E296*$G296*$I296*$L296*CN$10)+(CM296/12*3*$F296*$G296*$I296*$L296*CN$10)</f>
        <v>387503.93143</v>
      </c>
      <c r="CO296" s="39">
        <v>5</v>
      </c>
      <c r="CP296" s="39">
        <f t="shared" ref="CP296:CP300" si="2787">(CO296/12*5*$D296*$G296*$H296*$L296*CP$9)+(CO296/12*4*$E296*$G296*$I296*$L296*CP$10)+(CO296/12*3*$F296*$G296*$I296*$L296*CP$10)</f>
        <v>445480.47158999997</v>
      </c>
      <c r="CQ296" s="44"/>
      <c r="CR296" s="39">
        <f t="shared" ref="CR296:CR300" si="2788">(CQ296/12*5*$D296*$G296*$H296*$K296*CR$9)+(CQ296/12*4*$E296*$G296*$I296*$K296*CR$10)+(CQ296/12*3*$F296*$G296*$I296*$K296*CR$10)</f>
        <v>0</v>
      </c>
      <c r="CS296" s="39"/>
      <c r="CT296" s="39">
        <f t="shared" ref="CT296:CT300" si="2789">(CS296/12*5*$D296*$G296*$H296*$L296*CT$9)+(CS296/12*4*$E296*$G296*$I296*$L296*CT$10)+(CS296/12*3*$F296*$G296*$I296*$L296*CT$10)</f>
        <v>0</v>
      </c>
      <c r="CU296" s="39"/>
      <c r="CV296" s="39">
        <f t="shared" ref="CV296:CV300" si="2790">(CU296/12*5*$D296*$G296*$H296*$L296*CV$9)+(CU296/12*4*$E296*$G296*$I296*$L296*CV$10)+(CU296/12*3*$F296*$G296*$I296*$L296*CV$10)</f>
        <v>0</v>
      </c>
      <c r="CW296" s="39">
        <v>5</v>
      </c>
      <c r="CX296" s="39">
        <f t="shared" ref="CX296:CX300" si="2791">(CW296/12*5*$D296*$G296*$H296*$L296*CX$9)+(CW296/12*4*$E296*$G296*$I296*$L296*CX$10)+(CW296/12*3*$F296*$G296*$I296*$L296*CX$10)</f>
        <v>436212.37737</v>
      </c>
      <c r="CY296" s="39">
        <v>5</v>
      </c>
      <c r="CZ296" s="39">
        <f t="shared" ref="CZ296:CZ300" si="2792">(CY296/12*5*$D296*$G296*$H296*$L296*CZ$9)+(CY296/12*4*$E296*$G296*$I296*$L296*CZ$10)+(CY296/12*3*$F296*$G296*$I296*$L296*CZ$10)</f>
        <v>435405.05932000006</v>
      </c>
      <c r="DA296" s="39"/>
      <c r="DB296" s="39">
        <f t="shared" ref="DB296:DB300" si="2793">(DA296/12*5*$D296*$G296*$H296*$L296*DB$9)+(DA296/12*4*$E296*$G296*$I296*$L296*DB$10)+(DA296/12*3*$F296*$G296*$I296*$L296*DB$10)</f>
        <v>0</v>
      </c>
      <c r="DC296" s="39">
        <v>7</v>
      </c>
      <c r="DD296" s="39">
        <f t="shared" ref="DD296:DD300" si="2794">(DC296/12*5*$D296*$G296*$H296*$K296*DD$9)+(DC296/12*4*$E296*$G296*$I296*$K296*DD$10)+(DC296/12*3*$F296*$G296*$I296*$K296*DD$10)</f>
        <v>503778.03886666661</v>
      </c>
      <c r="DE296" s="39"/>
      <c r="DF296" s="39">
        <f t="shared" ref="DF296:DF300" si="2795">(DE296/12*5*$D296*$G296*$H296*$K296*DF$9)+(DE296/12*4*$E296*$G296*$I296*$K296*DF$10)+(DE296/12*3*$F296*$G296*$I296*$K296*DF$10)</f>
        <v>0</v>
      </c>
      <c r="DG296" s="39"/>
      <c r="DH296" s="39">
        <f t="shared" ref="DH296:DH300" si="2796">(DG296/12*5*$D296*$G296*$H296*$L296*DH$9)+(DG296/12*4*$E296*$G296*$I296*$L296*DH$10)+(DG296/12*3*$F296*$G296*$I296*$L296*DH$10)</f>
        <v>0</v>
      </c>
      <c r="DI296" s="39">
        <v>3</v>
      </c>
      <c r="DJ296" s="39">
        <f t="shared" ref="DJ296:DJ300" si="2797">(DI296/12*5*$D296*$G296*$H296*$L296*DJ$9)+(DI296/12*4*$E296*$G296*$I296*$L296*DJ$10)+(DI296/12*3*$F296*$G296*$I296*$L296*DJ$10)</f>
        <v>280948.10436</v>
      </c>
      <c r="DK296" s="39"/>
      <c r="DL296" s="39">
        <f t="shared" ref="DL296:DL300" si="2798">(DK296/12*5*$D296*$G296*$H296*$M296*DL$9)+(DK296/12*4*$E296*$G296*$I296*$M296*DL$10)+(DK296/12*3*$F296*$G296*$I296*$M296*DL$10)</f>
        <v>0</v>
      </c>
      <c r="DM296" s="39">
        <v>1</v>
      </c>
      <c r="DN296" s="39">
        <f t="shared" si="2640"/>
        <v>138535.2432658333</v>
      </c>
      <c r="DO296" s="39"/>
      <c r="DP296" s="39">
        <f t="shared" si="2529"/>
        <v>0</v>
      </c>
      <c r="DQ296" s="39">
        <f t="shared" si="2641"/>
        <v>82</v>
      </c>
      <c r="DR296" s="39">
        <f t="shared" si="2642"/>
        <v>6184238.781678834</v>
      </c>
    </row>
    <row r="297" spans="1:122" ht="15.75" customHeight="1" x14ac:dyDescent="0.25">
      <c r="A297" s="46"/>
      <c r="B297" s="47">
        <v>255</v>
      </c>
      <c r="C297" s="33" t="s">
        <v>428</v>
      </c>
      <c r="D297" s="34">
        <f t="shared" si="2531"/>
        <v>19063</v>
      </c>
      <c r="E297" s="35">
        <v>18530</v>
      </c>
      <c r="F297" s="35">
        <v>18715</v>
      </c>
      <c r="G297" s="48">
        <v>3.51</v>
      </c>
      <c r="H297" s="37">
        <v>1</v>
      </c>
      <c r="I297" s="37">
        <v>1</v>
      </c>
      <c r="J297" s="38"/>
      <c r="K297" s="34">
        <v>1.4</v>
      </c>
      <c r="L297" s="34">
        <v>1.68</v>
      </c>
      <c r="M297" s="34">
        <v>2.23</v>
      </c>
      <c r="N297" s="34">
        <v>2.57</v>
      </c>
      <c r="O297" s="39">
        <v>25</v>
      </c>
      <c r="P297" s="39">
        <f t="shared" si="2748"/>
        <v>2452491.9168750001</v>
      </c>
      <c r="Q297" s="39">
        <v>40</v>
      </c>
      <c r="R297" s="39">
        <f t="shared" si="2749"/>
        <v>3923987.0669999998</v>
      </c>
      <c r="S297" s="39"/>
      <c r="T297" s="39">
        <f t="shared" si="2750"/>
        <v>0</v>
      </c>
      <c r="U297" s="39"/>
      <c r="V297" s="39">
        <f t="shared" si="2751"/>
        <v>0</v>
      </c>
      <c r="W297" s="39">
        <v>0</v>
      </c>
      <c r="X297" s="39">
        <f t="shared" si="2752"/>
        <v>0</v>
      </c>
      <c r="Y297" s="39">
        <v>4</v>
      </c>
      <c r="Z297" s="39">
        <f t="shared" si="2753"/>
        <v>392398.70669999992</v>
      </c>
      <c r="AA297" s="39"/>
      <c r="AB297" s="39">
        <f t="shared" si="2754"/>
        <v>0</v>
      </c>
      <c r="AC297" s="39"/>
      <c r="AD297" s="39">
        <f t="shared" si="2755"/>
        <v>0</v>
      </c>
      <c r="AE297" s="39">
        <v>0</v>
      </c>
      <c r="AF297" s="39">
        <f t="shared" si="2756"/>
        <v>0</v>
      </c>
      <c r="AG297" s="39">
        <v>14</v>
      </c>
      <c r="AH297" s="39">
        <f t="shared" si="2757"/>
        <v>1373395.4734499999</v>
      </c>
      <c r="AI297" s="39"/>
      <c r="AJ297" s="39">
        <f t="shared" si="2758"/>
        <v>0</v>
      </c>
      <c r="AK297" s="39"/>
      <c r="AL297" s="39">
        <f t="shared" si="2759"/>
        <v>0</v>
      </c>
      <c r="AM297" s="42">
        <v>1</v>
      </c>
      <c r="AN297" s="39">
        <f t="shared" si="2760"/>
        <v>97514.204287499975</v>
      </c>
      <c r="AO297" s="43">
        <v>12</v>
      </c>
      <c r="AP297" s="39">
        <f t="shared" si="2761"/>
        <v>1360701.1061279997</v>
      </c>
      <c r="AQ297" s="39"/>
      <c r="AR297" s="39">
        <f t="shared" si="2762"/>
        <v>0</v>
      </c>
      <c r="AS297" s="39"/>
      <c r="AT297" s="39">
        <f t="shared" si="2763"/>
        <v>0</v>
      </c>
      <c r="AU297" s="39"/>
      <c r="AV297" s="39">
        <f t="shared" si="2764"/>
        <v>0</v>
      </c>
      <c r="AW297" s="39"/>
      <c r="AX297" s="39">
        <f t="shared" si="2765"/>
        <v>0</v>
      </c>
      <c r="AY297" s="39"/>
      <c r="AZ297" s="39">
        <f t="shared" si="2766"/>
        <v>0</v>
      </c>
      <c r="BA297" s="39">
        <v>3</v>
      </c>
      <c r="BB297" s="39">
        <f t="shared" si="2767"/>
        <v>330887.28581999999</v>
      </c>
      <c r="BC297" s="39"/>
      <c r="BD297" s="39">
        <f t="shared" si="2768"/>
        <v>0</v>
      </c>
      <c r="BE297" s="39"/>
      <c r="BF297" s="39">
        <f t="shared" si="2769"/>
        <v>0</v>
      </c>
      <c r="BG297" s="39"/>
      <c r="BH297" s="39">
        <f t="shared" si="2770"/>
        <v>0</v>
      </c>
      <c r="BI297" s="39"/>
      <c r="BJ297" s="39">
        <f t="shared" si="2771"/>
        <v>0</v>
      </c>
      <c r="BK297" s="39">
        <v>12</v>
      </c>
      <c r="BL297" s="39">
        <f t="shared" si="2772"/>
        <v>1185158.5445699999</v>
      </c>
      <c r="BM297" s="39">
        <v>8</v>
      </c>
      <c r="BN297" s="39">
        <f t="shared" si="2773"/>
        <v>755945.05895999982</v>
      </c>
      <c r="BO297" s="49"/>
      <c r="BP297" s="39">
        <f t="shared" si="2774"/>
        <v>0</v>
      </c>
      <c r="BQ297" s="39"/>
      <c r="BR297" s="39">
        <f t="shared" si="2775"/>
        <v>0</v>
      </c>
      <c r="BS297" s="39"/>
      <c r="BT297" s="39">
        <f t="shared" si="2776"/>
        <v>0</v>
      </c>
      <c r="BU297" s="39"/>
      <c r="BV297" s="39">
        <f t="shared" si="2777"/>
        <v>0</v>
      </c>
      <c r="BW297" s="39"/>
      <c r="BX297" s="39">
        <f t="shared" si="2778"/>
        <v>0</v>
      </c>
      <c r="BY297" s="39"/>
      <c r="BZ297" s="39">
        <f t="shared" si="2779"/>
        <v>0</v>
      </c>
      <c r="CA297" s="39"/>
      <c r="CB297" s="39">
        <f t="shared" si="2780"/>
        <v>0</v>
      </c>
      <c r="CC297" s="39"/>
      <c r="CD297" s="39">
        <f t="shared" si="2781"/>
        <v>0</v>
      </c>
      <c r="CE297" s="39"/>
      <c r="CF297" s="39">
        <f t="shared" si="2782"/>
        <v>0</v>
      </c>
      <c r="CG297" s="39"/>
      <c r="CH297" s="39">
        <f t="shared" si="2783"/>
        <v>0</v>
      </c>
      <c r="CI297" s="39">
        <v>10</v>
      </c>
      <c r="CJ297" s="39">
        <f t="shared" si="2784"/>
        <v>696507.57539999997</v>
      </c>
      <c r="CK297" s="39">
        <v>7</v>
      </c>
      <c r="CL297" s="39">
        <f t="shared" si="2785"/>
        <v>643391.94464999996</v>
      </c>
      <c r="CM297" s="39">
        <v>8</v>
      </c>
      <c r="CN297" s="39">
        <f t="shared" si="2786"/>
        <v>899265.32186399982</v>
      </c>
      <c r="CO297" s="39">
        <v>1</v>
      </c>
      <c r="CP297" s="39">
        <f t="shared" si="2787"/>
        <v>129226.15332899996</v>
      </c>
      <c r="CQ297" s="44">
        <v>2</v>
      </c>
      <c r="CR297" s="39">
        <f t="shared" si="2788"/>
        <v>208767.52259999994</v>
      </c>
      <c r="CS297" s="39">
        <v>9</v>
      </c>
      <c r="CT297" s="39">
        <f t="shared" si="2789"/>
        <v>1136731.0598279999</v>
      </c>
      <c r="CU297" s="39">
        <v>3</v>
      </c>
      <c r="CV297" s="39">
        <f t="shared" si="2790"/>
        <v>329364.89422199997</v>
      </c>
      <c r="CW297" s="39">
        <v>4</v>
      </c>
      <c r="CX297" s="39">
        <f t="shared" si="2791"/>
        <v>506150.56018799986</v>
      </c>
      <c r="CY297" s="39">
        <v>3</v>
      </c>
      <c r="CZ297" s="39">
        <f t="shared" si="2792"/>
        <v>378910.35327599995</v>
      </c>
      <c r="DA297" s="39">
        <v>13</v>
      </c>
      <c r="DB297" s="39">
        <f t="shared" si="2793"/>
        <v>1644989.3206109994</v>
      </c>
      <c r="DC297" s="39">
        <v>7</v>
      </c>
      <c r="DD297" s="39">
        <f t="shared" si="2794"/>
        <v>730686.32909999986</v>
      </c>
      <c r="DE297" s="39">
        <v>3</v>
      </c>
      <c r="DF297" s="39">
        <f t="shared" si="2795"/>
        <v>322479.91093499993</v>
      </c>
      <c r="DG297" s="39"/>
      <c r="DH297" s="39">
        <f t="shared" si="2796"/>
        <v>0</v>
      </c>
      <c r="DI297" s="39">
        <v>1</v>
      </c>
      <c r="DJ297" s="39">
        <f t="shared" si="2797"/>
        <v>135830.28185999996</v>
      </c>
      <c r="DK297" s="39">
        <v>4</v>
      </c>
      <c r="DL297" s="39">
        <f t="shared" si="2798"/>
        <v>743575.88857499999</v>
      </c>
      <c r="DM297" s="39">
        <v>7</v>
      </c>
      <c r="DN297" s="39">
        <f t="shared" si="2640"/>
        <v>1406533.4409262498</v>
      </c>
      <c r="DO297" s="39"/>
      <c r="DP297" s="39">
        <f t="shared" si="2529"/>
        <v>0</v>
      </c>
      <c r="DQ297" s="39">
        <f t="shared" si="2641"/>
        <v>201</v>
      </c>
      <c r="DR297" s="39">
        <f t="shared" si="2642"/>
        <v>21784889.921154752</v>
      </c>
    </row>
    <row r="298" spans="1:122" ht="15.75" customHeight="1" x14ac:dyDescent="0.25">
      <c r="A298" s="46"/>
      <c r="B298" s="47">
        <v>256</v>
      </c>
      <c r="C298" s="33" t="s">
        <v>429</v>
      </c>
      <c r="D298" s="34">
        <f t="shared" si="2531"/>
        <v>19063</v>
      </c>
      <c r="E298" s="35">
        <v>18530</v>
      </c>
      <c r="F298" s="35">
        <v>18715</v>
      </c>
      <c r="G298" s="48">
        <v>4.0199999999999996</v>
      </c>
      <c r="H298" s="37">
        <v>1</v>
      </c>
      <c r="I298" s="37">
        <v>1</v>
      </c>
      <c r="J298" s="38"/>
      <c r="K298" s="34">
        <v>1.4</v>
      </c>
      <c r="L298" s="34">
        <v>1.68</v>
      </c>
      <c r="M298" s="34">
        <v>2.23</v>
      </c>
      <c r="N298" s="34">
        <v>2.57</v>
      </c>
      <c r="O298" s="39">
        <v>1</v>
      </c>
      <c r="P298" s="39">
        <f t="shared" si="2748"/>
        <v>112353.47584999997</v>
      </c>
      <c r="Q298" s="39">
        <v>0</v>
      </c>
      <c r="R298" s="39">
        <f t="shared" si="2749"/>
        <v>0</v>
      </c>
      <c r="S298" s="39"/>
      <c r="T298" s="39">
        <f t="shared" si="2750"/>
        <v>0</v>
      </c>
      <c r="U298" s="39"/>
      <c r="V298" s="39">
        <f t="shared" si="2751"/>
        <v>0</v>
      </c>
      <c r="W298" s="39">
        <v>0</v>
      </c>
      <c r="X298" s="39">
        <f t="shared" si="2752"/>
        <v>0</v>
      </c>
      <c r="Y298" s="39">
        <v>0</v>
      </c>
      <c r="Z298" s="39">
        <f t="shared" si="2753"/>
        <v>0</v>
      </c>
      <c r="AA298" s="39"/>
      <c r="AB298" s="39">
        <f t="shared" si="2754"/>
        <v>0</v>
      </c>
      <c r="AC298" s="39"/>
      <c r="AD298" s="39">
        <f t="shared" si="2755"/>
        <v>0</v>
      </c>
      <c r="AE298" s="39">
        <v>0</v>
      </c>
      <c r="AF298" s="39">
        <f t="shared" si="2756"/>
        <v>0</v>
      </c>
      <c r="AG298" s="39">
        <v>0</v>
      </c>
      <c r="AH298" s="39">
        <f t="shared" si="2757"/>
        <v>0</v>
      </c>
      <c r="AI298" s="39"/>
      <c r="AJ298" s="39">
        <f t="shared" si="2758"/>
        <v>0</v>
      </c>
      <c r="AK298" s="39"/>
      <c r="AL298" s="39">
        <f t="shared" si="2759"/>
        <v>0</v>
      </c>
      <c r="AM298" s="42">
        <v>0</v>
      </c>
      <c r="AN298" s="39">
        <f t="shared" si="2760"/>
        <v>0</v>
      </c>
      <c r="AO298" s="43">
        <v>0</v>
      </c>
      <c r="AP298" s="39">
        <f t="shared" si="2761"/>
        <v>0</v>
      </c>
      <c r="AQ298" s="39"/>
      <c r="AR298" s="39">
        <f t="shared" si="2762"/>
        <v>0</v>
      </c>
      <c r="AS298" s="39"/>
      <c r="AT298" s="39">
        <f t="shared" si="2763"/>
        <v>0</v>
      </c>
      <c r="AU298" s="39"/>
      <c r="AV298" s="39">
        <f t="shared" si="2764"/>
        <v>0</v>
      </c>
      <c r="AW298" s="39"/>
      <c r="AX298" s="39">
        <f t="shared" si="2765"/>
        <v>0</v>
      </c>
      <c r="AY298" s="39"/>
      <c r="AZ298" s="39">
        <f t="shared" si="2766"/>
        <v>0</v>
      </c>
      <c r="BA298" s="39"/>
      <c r="BB298" s="39">
        <f t="shared" si="2767"/>
        <v>0</v>
      </c>
      <c r="BC298" s="39"/>
      <c r="BD298" s="39">
        <f t="shared" si="2768"/>
        <v>0</v>
      </c>
      <c r="BE298" s="39"/>
      <c r="BF298" s="39">
        <f t="shared" si="2769"/>
        <v>0</v>
      </c>
      <c r="BG298" s="39"/>
      <c r="BH298" s="39">
        <f t="shared" si="2770"/>
        <v>0</v>
      </c>
      <c r="BI298" s="39"/>
      <c r="BJ298" s="39">
        <f t="shared" si="2771"/>
        <v>0</v>
      </c>
      <c r="BK298" s="39">
        <v>0</v>
      </c>
      <c r="BL298" s="39">
        <f t="shared" si="2772"/>
        <v>0</v>
      </c>
      <c r="BM298" s="39"/>
      <c r="BN298" s="39">
        <f t="shared" si="2773"/>
        <v>0</v>
      </c>
      <c r="BO298" s="49"/>
      <c r="BP298" s="39">
        <f t="shared" si="2774"/>
        <v>0</v>
      </c>
      <c r="BQ298" s="39"/>
      <c r="BR298" s="39">
        <f t="shared" si="2775"/>
        <v>0</v>
      </c>
      <c r="BS298" s="39"/>
      <c r="BT298" s="39">
        <f t="shared" si="2776"/>
        <v>0</v>
      </c>
      <c r="BU298" s="39"/>
      <c r="BV298" s="39">
        <f t="shared" si="2777"/>
        <v>0</v>
      </c>
      <c r="BW298" s="39"/>
      <c r="BX298" s="39">
        <f t="shared" si="2778"/>
        <v>0</v>
      </c>
      <c r="BY298" s="39"/>
      <c r="BZ298" s="39">
        <f t="shared" si="2779"/>
        <v>0</v>
      </c>
      <c r="CA298" s="39"/>
      <c r="CB298" s="39">
        <f t="shared" si="2780"/>
        <v>0</v>
      </c>
      <c r="CC298" s="39"/>
      <c r="CD298" s="39">
        <f t="shared" si="2781"/>
        <v>0</v>
      </c>
      <c r="CE298" s="39"/>
      <c r="CF298" s="39">
        <f t="shared" si="2782"/>
        <v>0</v>
      </c>
      <c r="CG298" s="39"/>
      <c r="CH298" s="39">
        <f t="shared" si="2783"/>
        <v>0</v>
      </c>
      <c r="CI298" s="39"/>
      <c r="CJ298" s="39">
        <f t="shared" si="2784"/>
        <v>0</v>
      </c>
      <c r="CK298" s="39"/>
      <c r="CL298" s="39">
        <f t="shared" si="2785"/>
        <v>0</v>
      </c>
      <c r="CM298" s="39"/>
      <c r="CN298" s="39">
        <f t="shared" si="2786"/>
        <v>0</v>
      </c>
      <c r="CO298" s="39"/>
      <c r="CP298" s="39">
        <f t="shared" si="2787"/>
        <v>0</v>
      </c>
      <c r="CQ298" s="44"/>
      <c r="CR298" s="39">
        <f t="shared" si="2788"/>
        <v>0</v>
      </c>
      <c r="CS298" s="39"/>
      <c r="CT298" s="39">
        <f t="shared" si="2789"/>
        <v>0</v>
      </c>
      <c r="CU298" s="39"/>
      <c r="CV298" s="39">
        <f t="shared" si="2790"/>
        <v>0</v>
      </c>
      <c r="CW298" s="39"/>
      <c r="CX298" s="39">
        <f t="shared" si="2791"/>
        <v>0</v>
      </c>
      <c r="CY298" s="39"/>
      <c r="CZ298" s="39">
        <f t="shared" si="2792"/>
        <v>0</v>
      </c>
      <c r="DA298" s="39"/>
      <c r="DB298" s="39">
        <f t="shared" si="2793"/>
        <v>0</v>
      </c>
      <c r="DC298" s="39"/>
      <c r="DD298" s="39">
        <f t="shared" si="2794"/>
        <v>0</v>
      </c>
      <c r="DE298" s="39"/>
      <c r="DF298" s="39">
        <f t="shared" si="2795"/>
        <v>0</v>
      </c>
      <c r="DG298" s="39"/>
      <c r="DH298" s="39">
        <f t="shared" si="2796"/>
        <v>0</v>
      </c>
      <c r="DI298" s="39"/>
      <c r="DJ298" s="39">
        <f t="shared" si="2797"/>
        <v>0</v>
      </c>
      <c r="DK298" s="39"/>
      <c r="DL298" s="39">
        <f t="shared" si="2798"/>
        <v>0</v>
      </c>
      <c r="DM298" s="39"/>
      <c r="DN298" s="39">
        <f t="shared" si="2640"/>
        <v>0</v>
      </c>
      <c r="DO298" s="39"/>
      <c r="DP298" s="39">
        <f t="shared" si="2529"/>
        <v>0</v>
      </c>
      <c r="DQ298" s="39">
        <f t="shared" si="2641"/>
        <v>1</v>
      </c>
      <c r="DR298" s="39">
        <f t="shared" si="2642"/>
        <v>112353.47584999997</v>
      </c>
    </row>
    <row r="299" spans="1:122" ht="30" customHeight="1" x14ac:dyDescent="0.25">
      <c r="A299" s="46"/>
      <c r="B299" s="47">
        <v>257</v>
      </c>
      <c r="C299" s="33" t="s">
        <v>430</v>
      </c>
      <c r="D299" s="34">
        <f t="shared" si="2531"/>
        <v>19063</v>
      </c>
      <c r="E299" s="35">
        <v>18530</v>
      </c>
      <c r="F299" s="35">
        <v>18715</v>
      </c>
      <c r="G299" s="48">
        <v>0.84</v>
      </c>
      <c r="H299" s="37">
        <v>1</v>
      </c>
      <c r="I299" s="37">
        <v>1</v>
      </c>
      <c r="J299" s="38"/>
      <c r="K299" s="34">
        <v>1.4</v>
      </c>
      <c r="L299" s="34">
        <v>1.68</v>
      </c>
      <c r="M299" s="34">
        <v>2.23</v>
      </c>
      <c r="N299" s="34">
        <v>2.57</v>
      </c>
      <c r="O299" s="39">
        <v>18</v>
      </c>
      <c r="P299" s="39">
        <f t="shared" si="2748"/>
        <v>422583.22259999992</v>
      </c>
      <c r="Q299" s="39">
        <v>40</v>
      </c>
      <c r="R299" s="39">
        <f t="shared" si="2749"/>
        <v>939073.82799999998</v>
      </c>
      <c r="S299" s="39">
        <v>0</v>
      </c>
      <c r="T299" s="39">
        <f t="shared" si="2750"/>
        <v>0</v>
      </c>
      <c r="U299" s="39"/>
      <c r="V299" s="39">
        <f t="shared" si="2751"/>
        <v>0</v>
      </c>
      <c r="W299" s="39">
        <v>3</v>
      </c>
      <c r="X299" s="39">
        <f t="shared" si="2752"/>
        <v>70906.921470000001</v>
      </c>
      <c r="Y299" s="39">
        <v>0</v>
      </c>
      <c r="Z299" s="39">
        <f t="shared" si="2753"/>
        <v>0</v>
      </c>
      <c r="AA299" s="39">
        <v>0</v>
      </c>
      <c r="AB299" s="39">
        <f t="shared" si="2754"/>
        <v>0</v>
      </c>
      <c r="AC299" s="39">
        <v>0</v>
      </c>
      <c r="AD299" s="39">
        <f t="shared" si="2755"/>
        <v>0</v>
      </c>
      <c r="AE299" s="39">
        <v>0</v>
      </c>
      <c r="AF299" s="39">
        <f t="shared" si="2756"/>
        <v>0</v>
      </c>
      <c r="AG299" s="39">
        <v>2</v>
      </c>
      <c r="AH299" s="39">
        <f t="shared" si="2757"/>
        <v>46953.691399999996</v>
      </c>
      <c r="AI299" s="39"/>
      <c r="AJ299" s="39">
        <f t="shared" si="2758"/>
        <v>0</v>
      </c>
      <c r="AK299" s="39"/>
      <c r="AL299" s="39">
        <f t="shared" si="2759"/>
        <v>0</v>
      </c>
      <c r="AM299" s="42">
        <v>17</v>
      </c>
      <c r="AN299" s="39">
        <f t="shared" si="2760"/>
        <v>396724.45504999999</v>
      </c>
      <c r="AO299" s="43">
        <v>0</v>
      </c>
      <c r="AP299" s="39">
        <f t="shared" si="2761"/>
        <v>0</v>
      </c>
      <c r="AQ299" s="39">
        <v>0</v>
      </c>
      <c r="AR299" s="39">
        <f t="shared" si="2762"/>
        <v>0</v>
      </c>
      <c r="AS299" s="39">
        <v>62</v>
      </c>
      <c r="AT299" s="39">
        <f t="shared" si="2763"/>
        <v>1682462.336352</v>
      </c>
      <c r="AU299" s="39">
        <v>4</v>
      </c>
      <c r="AV299" s="39">
        <f t="shared" si="2764"/>
        <v>112016.31671999999</v>
      </c>
      <c r="AW299" s="39"/>
      <c r="AX299" s="39">
        <f t="shared" si="2765"/>
        <v>0</v>
      </c>
      <c r="AY299" s="39"/>
      <c r="AZ299" s="39">
        <f t="shared" si="2766"/>
        <v>0</v>
      </c>
      <c r="BA299" s="39"/>
      <c r="BB299" s="39">
        <f t="shared" si="2767"/>
        <v>0</v>
      </c>
      <c r="BC299" s="39">
        <v>0</v>
      </c>
      <c r="BD299" s="39">
        <f t="shared" si="2768"/>
        <v>0</v>
      </c>
      <c r="BE299" s="39">
        <v>0</v>
      </c>
      <c r="BF299" s="39">
        <f t="shared" si="2769"/>
        <v>0</v>
      </c>
      <c r="BG299" s="39">
        <v>0</v>
      </c>
      <c r="BH299" s="39">
        <f t="shared" si="2770"/>
        <v>0</v>
      </c>
      <c r="BI299" s="39">
        <v>0</v>
      </c>
      <c r="BJ299" s="39">
        <f t="shared" si="2771"/>
        <v>0</v>
      </c>
      <c r="BK299" s="39">
        <v>6</v>
      </c>
      <c r="BL299" s="39">
        <f t="shared" si="2772"/>
        <v>141813.84294</v>
      </c>
      <c r="BM299" s="39">
        <v>8</v>
      </c>
      <c r="BN299" s="39">
        <f t="shared" si="2773"/>
        <v>180909.92864</v>
      </c>
      <c r="BO299" s="49">
        <v>5</v>
      </c>
      <c r="BP299" s="39">
        <f t="shared" si="2774"/>
        <v>120703.34640000001</v>
      </c>
      <c r="BQ299" s="39">
        <v>0</v>
      </c>
      <c r="BR299" s="39">
        <f t="shared" si="2775"/>
        <v>0</v>
      </c>
      <c r="BS299" s="39">
        <v>0</v>
      </c>
      <c r="BT299" s="39">
        <f t="shared" si="2776"/>
        <v>0</v>
      </c>
      <c r="BU299" s="39"/>
      <c r="BV299" s="39">
        <f t="shared" si="2777"/>
        <v>0</v>
      </c>
      <c r="BW299" s="39">
        <v>0</v>
      </c>
      <c r="BX299" s="39">
        <f t="shared" si="2778"/>
        <v>0</v>
      </c>
      <c r="BY299" s="39"/>
      <c r="BZ299" s="39">
        <f t="shared" si="2779"/>
        <v>0</v>
      </c>
      <c r="CA299" s="39">
        <v>0</v>
      </c>
      <c r="CB299" s="39">
        <f t="shared" si="2780"/>
        <v>0</v>
      </c>
      <c r="CC299" s="39"/>
      <c r="CD299" s="39">
        <f t="shared" si="2781"/>
        <v>0</v>
      </c>
      <c r="CE299" s="39">
        <v>0</v>
      </c>
      <c r="CF299" s="39">
        <f t="shared" si="2782"/>
        <v>0</v>
      </c>
      <c r="CG299" s="39"/>
      <c r="CH299" s="39">
        <f t="shared" si="2783"/>
        <v>0</v>
      </c>
      <c r="CI299" s="39">
        <v>1</v>
      </c>
      <c r="CJ299" s="39">
        <f t="shared" si="2784"/>
        <v>16668.557359999999</v>
      </c>
      <c r="CK299" s="39"/>
      <c r="CL299" s="39">
        <f t="shared" si="2785"/>
        <v>0</v>
      </c>
      <c r="CM299" s="39">
        <v>9</v>
      </c>
      <c r="CN299" s="39">
        <f t="shared" si="2786"/>
        <v>242109.89434799997</v>
      </c>
      <c r="CO299" s="39">
        <v>7</v>
      </c>
      <c r="CP299" s="39">
        <f t="shared" si="2787"/>
        <v>216481.41925199999</v>
      </c>
      <c r="CQ299" s="44"/>
      <c r="CR299" s="39">
        <f t="shared" si="2788"/>
        <v>0</v>
      </c>
      <c r="CS299" s="39"/>
      <c r="CT299" s="39">
        <f t="shared" si="2789"/>
        <v>0</v>
      </c>
      <c r="CU299" s="39"/>
      <c r="CV299" s="39">
        <f t="shared" si="2790"/>
        <v>0</v>
      </c>
      <c r="CW299" s="39">
        <v>1</v>
      </c>
      <c r="CX299" s="39">
        <f t="shared" si="2791"/>
        <v>30282.512147999994</v>
      </c>
      <c r="CY299" s="39"/>
      <c r="CZ299" s="39">
        <f t="shared" si="2792"/>
        <v>0</v>
      </c>
      <c r="DA299" s="39"/>
      <c r="DB299" s="39">
        <f t="shared" si="2793"/>
        <v>0</v>
      </c>
      <c r="DC299" s="39"/>
      <c r="DD299" s="39">
        <f t="shared" si="2794"/>
        <v>0</v>
      </c>
      <c r="DE299" s="39"/>
      <c r="DF299" s="39">
        <f t="shared" si="2795"/>
        <v>0</v>
      </c>
      <c r="DG299" s="39"/>
      <c r="DH299" s="39">
        <f t="shared" si="2796"/>
        <v>0</v>
      </c>
      <c r="DI299" s="39"/>
      <c r="DJ299" s="39">
        <f t="shared" si="2797"/>
        <v>0</v>
      </c>
      <c r="DK299" s="39"/>
      <c r="DL299" s="39">
        <f t="shared" si="2798"/>
        <v>0</v>
      </c>
      <c r="DM299" s="39"/>
      <c r="DN299" s="39">
        <f t="shared" si="2640"/>
        <v>0</v>
      </c>
      <c r="DO299" s="39"/>
      <c r="DP299" s="39">
        <f t="shared" si="2529"/>
        <v>0</v>
      </c>
      <c r="DQ299" s="39">
        <f t="shared" si="2641"/>
        <v>183</v>
      </c>
      <c r="DR299" s="39">
        <f t="shared" si="2642"/>
        <v>4619690.2726800004</v>
      </c>
    </row>
    <row r="300" spans="1:122" ht="30" customHeight="1" x14ac:dyDescent="0.25">
      <c r="A300" s="46"/>
      <c r="B300" s="47">
        <v>258</v>
      </c>
      <c r="C300" s="33" t="s">
        <v>431</v>
      </c>
      <c r="D300" s="34">
        <f t="shared" si="2531"/>
        <v>19063</v>
      </c>
      <c r="E300" s="35">
        <v>18530</v>
      </c>
      <c r="F300" s="35">
        <v>18715</v>
      </c>
      <c r="G300" s="48">
        <v>0.66</v>
      </c>
      <c r="H300" s="37">
        <v>1</v>
      </c>
      <c r="I300" s="37">
        <v>1</v>
      </c>
      <c r="J300" s="38"/>
      <c r="K300" s="34">
        <v>1.4</v>
      </c>
      <c r="L300" s="34">
        <v>1.68</v>
      </c>
      <c r="M300" s="34">
        <v>2.23</v>
      </c>
      <c r="N300" s="34">
        <v>2.57</v>
      </c>
      <c r="O300" s="39">
        <v>2</v>
      </c>
      <c r="P300" s="39">
        <f t="shared" si="2748"/>
        <v>36892.186099999999</v>
      </c>
      <c r="Q300" s="39">
        <v>0</v>
      </c>
      <c r="R300" s="39">
        <f t="shared" si="2749"/>
        <v>0</v>
      </c>
      <c r="S300" s="39">
        <v>0</v>
      </c>
      <c r="T300" s="39">
        <f t="shared" si="2750"/>
        <v>0</v>
      </c>
      <c r="U300" s="39"/>
      <c r="V300" s="39">
        <f t="shared" si="2751"/>
        <v>0</v>
      </c>
      <c r="W300" s="39">
        <v>0</v>
      </c>
      <c r="X300" s="39">
        <f t="shared" si="2752"/>
        <v>0</v>
      </c>
      <c r="Y300" s="39">
        <v>0</v>
      </c>
      <c r="Z300" s="39">
        <f t="shared" si="2753"/>
        <v>0</v>
      </c>
      <c r="AA300" s="39"/>
      <c r="AB300" s="39">
        <f t="shared" si="2754"/>
        <v>0</v>
      </c>
      <c r="AC300" s="39">
        <v>0</v>
      </c>
      <c r="AD300" s="39">
        <f t="shared" si="2755"/>
        <v>0</v>
      </c>
      <c r="AE300" s="39">
        <v>0</v>
      </c>
      <c r="AF300" s="39">
        <f t="shared" si="2756"/>
        <v>0</v>
      </c>
      <c r="AG300" s="39">
        <v>10</v>
      </c>
      <c r="AH300" s="39">
        <f t="shared" si="2757"/>
        <v>184460.93050000002</v>
      </c>
      <c r="AI300" s="39">
        <v>5</v>
      </c>
      <c r="AJ300" s="39">
        <f t="shared" si="2758"/>
        <v>78530.432750000007</v>
      </c>
      <c r="AK300" s="39"/>
      <c r="AL300" s="39">
        <f t="shared" si="2759"/>
        <v>0</v>
      </c>
      <c r="AM300" s="42">
        <v>6</v>
      </c>
      <c r="AN300" s="39">
        <f t="shared" si="2760"/>
        <v>110016.02535000001</v>
      </c>
      <c r="AO300" s="43">
        <v>0</v>
      </c>
      <c r="AP300" s="39">
        <f t="shared" si="2761"/>
        <v>0</v>
      </c>
      <c r="AQ300" s="39">
        <v>0</v>
      </c>
      <c r="AR300" s="39">
        <f t="shared" si="2762"/>
        <v>0</v>
      </c>
      <c r="AS300" s="39">
        <v>2</v>
      </c>
      <c r="AT300" s="39">
        <f t="shared" si="2763"/>
        <v>42643.054607999999</v>
      </c>
      <c r="AU300" s="39">
        <v>6</v>
      </c>
      <c r="AV300" s="39">
        <f t="shared" si="2764"/>
        <v>132019.23042000004</v>
      </c>
      <c r="AW300" s="39"/>
      <c r="AX300" s="39">
        <f t="shared" si="2765"/>
        <v>0</v>
      </c>
      <c r="AY300" s="39"/>
      <c r="AZ300" s="39">
        <f t="shared" si="2766"/>
        <v>0</v>
      </c>
      <c r="BA300" s="39"/>
      <c r="BB300" s="39">
        <f t="shared" si="2767"/>
        <v>0</v>
      </c>
      <c r="BC300" s="39">
        <v>0</v>
      </c>
      <c r="BD300" s="39">
        <f t="shared" si="2768"/>
        <v>0</v>
      </c>
      <c r="BE300" s="39">
        <v>0</v>
      </c>
      <c r="BF300" s="39">
        <f t="shared" si="2769"/>
        <v>0</v>
      </c>
      <c r="BG300" s="39">
        <v>0</v>
      </c>
      <c r="BH300" s="39">
        <f t="shared" si="2770"/>
        <v>0</v>
      </c>
      <c r="BI300" s="39">
        <v>0</v>
      </c>
      <c r="BJ300" s="39">
        <f t="shared" si="2771"/>
        <v>0</v>
      </c>
      <c r="BK300" s="39">
        <v>36</v>
      </c>
      <c r="BL300" s="39">
        <f t="shared" si="2772"/>
        <v>668550.97386000003</v>
      </c>
      <c r="BM300" s="39">
        <v>8</v>
      </c>
      <c r="BN300" s="39">
        <f t="shared" si="2773"/>
        <v>142143.51535999999</v>
      </c>
      <c r="BO300" s="49">
        <v>7</v>
      </c>
      <c r="BP300" s="39">
        <f t="shared" si="2774"/>
        <v>132773.68104</v>
      </c>
      <c r="BQ300" s="39">
        <v>0</v>
      </c>
      <c r="BR300" s="39">
        <f t="shared" si="2775"/>
        <v>0</v>
      </c>
      <c r="BS300" s="39">
        <v>0</v>
      </c>
      <c r="BT300" s="39">
        <f t="shared" si="2776"/>
        <v>0</v>
      </c>
      <c r="BU300" s="39"/>
      <c r="BV300" s="39">
        <f t="shared" si="2777"/>
        <v>0</v>
      </c>
      <c r="BW300" s="39">
        <v>0</v>
      </c>
      <c r="BX300" s="39">
        <f t="shared" si="2778"/>
        <v>0</v>
      </c>
      <c r="BY300" s="39"/>
      <c r="BZ300" s="39">
        <f t="shared" si="2779"/>
        <v>0</v>
      </c>
      <c r="CA300" s="39">
        <v>0</v>
      </c>
      <c r="CB300" s="39">
        <f t="shared" si="2780"/>
        <v>0</v>
      </c>
      <c r="CC300" s="39"/>
      <c r="CD300" s="39">
        <f t="shared" si="2781"/>
        <v>0</v>
      </c>
      <c r="CE300" s="39">
        <v>0</v>
      </c>
      <c r="CF300" s="39">
        <f t="shared" si="2782"/>
        <v>0</v>
      </c>
      <c r="CG300" s="39"/>
      <c r="CH300" s="39">
        <f t="shared" si="2783"/>
        <v>0</v>
      </c>
      <c r="CI300" s="39"/>
      <c r="CJ300" s="39">
        <f t="shared" si="2784"/>
        <v>0</v>
      </c>
      <c r="CK300" s="39">
        <v>1</v>
      </c>
      <c r="CL300" s="39">
        <f t="shared" si="2785"/>
        <v>17282.811699999998</v>
      </c>
      <c r="CM300" s="39">
        <v>1</v>
      </c>
      <c r="CN300" s="39">
        <f t="shared" si="2786"/>
        <v>21136.578077999999</v>
      </c>
      <c r="CO300" s="39">
        <v>3</v>
      </c>
      <c r="CP300" s="39">
        <f t="shared" si="2787"/>
        <v>72896.804441999993</v>
      </c>
      <c r="CQ300" s="44"/>
      <c r="CR300" s="39">
        <f t="shared" si="2788"/>
        <v>0</v>
      </c>
      <c r="CS300" s="39"/>
      <c r="CT300" s="39">
        <f t="shared" si="2789"/>
        <v>0</v>
      </c>
      <c r="CU300" s="39"/>
      <c r="CV300" s="39">
        <f t="shared" si="2790"/>
        <v>0</v>
      </c>
      <c r="CW300" s="39"/>
      <c r="CX300" s="39">
        <f t="shared" si="2791"/>
        <v>0</v>
      </c>
      <c r="CY300" s="39">
        <v>1</v>
      </c>
      <c r="CZ300" s="39">
        <f t="shared" si="2792"/>
        <v>23749.366871999999</v>
      </c>
      <c r="DA300" s="39">
        <v>1</v>
      </c>
      <c r="DB300" s="39">
        <f t="shared" si="2793"/>
        <v>23793.402402</v>
      </c>
      <c r="DC300" s="39"/>
      <c r="DD300" s="39">
        <f t="shared" si="2794"/>
        <v>0</v>
      </c>
      <c r="DE300" s="39"/>
      <c r="DF300" s="39">
        <f t="shared" si="2795"/>
        <v>0</v>
      </c>
      <c r="DG300" s="39"/>
      <c r="DH300" s="39">
        <f t="shared" si="2796"/>
        <v>0</v>
      </c>
      <c r="DI300" s="39"/>
      <c r="DJ300" s="39">
        <f t="shared" si="2797"/>
        <v>0</v>
      </c>
      <c r="DK300" s="39"/>
      <c r="DL300" s="39">
        <f t="shared" si="2798"/>
        <v>0</v>
      </c>
      <c r="DM300" s="39">
        <v>1</v>
      </c>
      <c r="DN300" s="39">
        <f t="shared" si="2640"/>
        <v>37782.339072499999</v>
      </c>
      <c r="DO300" s="39"/>
      <c r="DP300" s="39">
        <f t="shared" si="2529"/>
        <v>0</v>
      </c>
      <c r="DQ300" s="39">
        <f t="shared" si="2641"/>
        <v>90</v>
      </c>
      <c r="DR300" s="39">
        <f t="shared" si="2642"/>
        <v>1724671.3325545001</v>
      </c>
    </row>
    <row r="301" spans="1:122" ht="30" customHeight="1" x14ac:dyDescent="0.25">
      <c r="A301" s="46"/>
      <c r="B301" s="47">
        <v>259</v>
      </c>
      <c r="C301" s="33" t="s">
        <v>432</v>
      </c>
      <c r="D301" s="34">
        <f t="shared" si="2531"/>
        <v>19063</v>
      </c>
      <c r="E301" s="35">
        <v>18530</v>
      </c>
      <c r="F301" s="35">
        <v>18715</v>
      </c>
      <c r="G301" s="48">
        <v>0.37</v>
      </c>
      <c r="H301" s="37">
        <v>1</v>
      </c>
      <c r="I301" s="37">
        <v>1</v>
      </c>
      <c r="J301" s="38"/>
      <c r="K301" s="34">
        <v>1.4</v>
      </c>
      <c r="L301" s="34">
        <v>1.68</v>
      </c>
      <c r="M301" s="34">
        <v>2.23</v>
      </c>
      <c r="N301" s="34">
        <v>2.57</v>
      </c>
      <c r="O301" s="39">
        <v>25</v>
      </c>
      <c r="P301" s="39">
        <f t="shared" ref="P301" si="2799">(O301/12*5*$D301*$G301*$H301*$K301)+(O301/12*4*$E301*$G301*$I301*$K301)+(O301/12*3*$F301*$G301*$I301*$K301)</f>
        <v>243438.41666666666</v>
      </c>
      <c r="Q301" s="39">
        <v>12</v>
      </c>
      <c r="R301" s="39">
        <f>(Q301/12*5*$D301*$G301*$H301*$K301)+(Q301/12*4*$E301*$G301*$I301*$K301)+(Q301/12*3*$F301*$G301*$I301*$K301)</f>
        <v>116850.43999999999</v>
      </c>
      <c r="S301" s="39">
        <v>0</v>
      </c>
      <c r="T301" s="39">
        <f>(S301/12*5*$D301*$G301*$H301*$K301)+(S301/12*4*$E301*$G301*$I301*$K301)+(S301/12*3*$F301*$G301*$I301*$K301)</f>
        <v>0</v>
      </c>
      <c r="U301" s="39"/>
      <c r="V301" s="39">
        <f>(U301/12*5*$D301*$G301*$H301*$K301)+(U301/12*4*$E301*$G301*$I301*$K301)+(U301/12*3*$F301*$G301*$I301*$K301)</f>
        <v>0</v>
      </c>
      <c r="W301" s="39">
        <v>0</v>
      </c>
      <c r="X301" s="39">
        <f>(W301/12*5*$D301*$G301*$H301*$K301)+(W301/12*4*$E301*$G301*$I301*$K301)+(W301/12*3*$F301*$G301*$I301*$K301)</f>
        <v>0</v>
      </c>
      <c r="Y301" s="39">
        <v>0</v>
      </c>
      <c r="Z301" s="39">
        <f>(Y301/12*5*$D301*$G301*$H301*$K301)+(Y301/12*4*$E301*$G301*$I301*$K301)+(Y301/12*3*$F301*$G301*$I301*$K301)</f>
        <v>0</v>
      </c>
      <c r="AA301" s="39">
        <v>0</v>
      </c>
      <c r="AB301" s="39">
        <f>(AA301/12*5*$D301*$G301*$H301*$K301)+(AA301/12*4*$E301*$G301*$I301*$K301)+(AA301/12*3*$F301*$G301*$I301*$K301)</f>
        <v>0</v>
      </c>
      <c r="AC301" s="39">
        <v>0</v>
      </c>
      <c r="AD301" s="39">
        <f>(AC301/12*5*$D301*$G301*$H301*$K301)+(AC301/12*4*$E301*$G301*$I301*$K301)+(AC301/12*3*$F301*$G301*$I301*$K301)</f>
        <v>0</v>
      </c>
      <c r="AE301" s="39">
        <v>0</v>
      </c>
      <c r="AF301" s="39">
        <f>(AE301/12*5*$D301*$G301*$H301*$K301)+(AE301/12*4*$E301*$G301*$I301*$K301)+(AE301/12*3*$F301*$G301*$I301*$K301)</f>
        <v>0</v>
      </c>
      <c r="AG301" s="39">
        <v>3</v>
      </c>
      <c r="AH301" s="39">
        <f>(AG301/12*5*$D301*$G301*$H301*$K301)+(AG301/12*4*$E301*$G301*$I301*$K301)+(AG301/12*3*$F301*$G301*$I301*$K301)</f>
        <v>29212.609999999997</v>
      </c>
      <c r="AI301" s="39">
        <v>2</v>
      </c>
      <c r="AJ301" s="39">
        <f>(AI301/12*5*$D301*$G301*$H301*$K301)+(AI301/12*4*$E301*$G301*$I301*$K301)+(AI301/12*3*$F301*$G301*$I301*$K301)</f>
        <v>19475.073333333334</v>
      </c>
      <c r="AK301" s="39"/>
      <c r="AL301" s="39">
        <f>(AK301/12*5*$D301*$G301*$H301*$K301)+(AK301/12*4*$E301*$G301*$I301*$K301)+(AK301/12*3*$F301*$G301*$I301*$K301)</f>
        <v>0</v>
      </c>
      <c r="AM301" s="42">
        <v>46</v>
      </c>
      <c r="AN301" s="39">
        <f>(AM301/12*5*$D301*$G301*$H301*$K301)+(AM301/12*4*$E301*$G301*$I301*$K301)+(AM301/12*3*$F301*$G301*$I301*$K301)</f>
        <v>447926.68666666665</v>
      </c>
      <c r="AO301" s="69">
        <v>23</v>
      </c>
      <c r="AP301" s="39">
        <f>(AO301/12*5*$D301*$G301*$H301*$L301)+(AO301/12*4*$E301*$G301*$I301*$L301)+(AO301/12*3*$F301*$G301*$I301*$L301)</f>
        <v>268756.01199999999</v>
      </c>
      <c r="AQ301" s="39">
        <v>0</v>
      </c>
      <c r="AR301" s="39">
        <f>(AQ301/12*5*$D301*$G301*$H301*$L301)+(AQ301/12*4*$E301*$G301*$I301*$L301)+(AQ301/12*3*$F301*$G301*$I301*$L301)</f>
        <v>0</v>
      </c>
      <c r="AS301" s="39">
        <v>52</v>
      </c>
      <c r="AT301" s="39">
        <f>(AS301/12*5*$D301*$G301*$H301*$L301)+(AS301/12*4*$E301*$G301*$I301*$L301)+(AS301/12*3*$F301*$G301*$I301*$L301)</f>
        <v>607622.28799999994</v>
      </c>
      <c r="AU301" s="39"/>
      <c r="AV301" s="39">
        <f>(AU301/12*5*$D301*$G301*$H301*$L301)+(AU301/12*4*$E301*$G301*$I301*$L301)+(AU301/12*3*$F301*$G301*$I301*$L301)</f>
        <v>0</v>
      </c>
      <c r="AW301" s="39"/>
      <c r="AX301" s="39">
        <f>(AW301/12*5*$D301*$G301*$H301*$K301)+(AW301/12*4*$E301*$G301*$I301*$K301)+(AW301/12*3*$F301*$G301*$I301*$K301)</f>
        <v>0</v>
      </c>
      <c r="AY301" s="39"/>
      <c r="AZ301" s="39">
        <f>(AY301/12*5*$D301*$G301*$H301*$K301)+(AY301/12*4*$E301*$G301*$I301*$K301)+(AY301/12*3*$F301*$G301*$I301*$K301)</f>
        <v>0</v>
      </c>
      <c r="BA301" s="39"/>
      <c r="BB301" s="39">
        <f>(BA301/12*5*$D301*$G301*$H301*$L301)+(BA301/12*4*$E301*$G301*$I301*$L301)+(BA301/12*3*$F301*$G301*$I301*$L301)</f>
        <v>0</v>
      </c>
      <c r="BC301" s="39">
        <v>0</v>
      </c>
      <c r="BD301" s="39">
        <f>(BC301/12*5*$D301*$G301*$H301*$K301)+(BC301/12*4*$E301*$G301*$I301*$K301)+(BC301/12*3*$F301*$G301*$I301*$K301)</f>
        <v>0</v>
      </c>
      <c r="BE301" s="39">
        <v>0</v>
      </c>
      <c r="BF301" s="39">
        <f>(BE301/12*5*$D301*$G301*$H301*$K301)+(BE301/12*4*$E301*$G301*$I301*$K301)+(BE301/12*3*$F301*$G301*$I301*$K301)</f>
        <v>0</v>
      </c>
      <c r="BG301" s="39">
        <v>0</v>
      </c>
      <c r="BH301" s="39">
        <f>(BG301/12*5*$D301*$G301*$H301*$K301)+(BG301/12*4*$E301*$G301*$I301*$K301)+(BG301/12*3*$F301*$G301*$I301*$K301)</f>
        <v>0</v>
      </c>
      <c r="BI301" s="39">
        <v>0</v>
      </c>
      <c r="BJ301" s="39">
        <f>(BI301/12*5*$D301*$G301*$H301*$L301)+(BI301/12*4*$E301*$G301*$I301*$L301)+(BI301/12*3*$F301*$G301*$I301*$L301)</f>
        <v>0</v>
      </c>
      <c r="BK301" s="39">
        <v>15</v>
      </c>
      <c r="BL301" s="39">
        <f>(BK301/12*5*$D301*$G301*$H301*$K301)+(BK301/12*4*$E301*$G301*$I301*$K301)+(BK301/12*3*$F301*$G301*$I301*$K301)</f>
        <v>146063.04999999999</v>
      </c>
      <c r="BM301" s="39">
        <v>12</v>
      </c>
      <c r="BN301" s="39">
        <f>(BM301/12*5*$D301*$G301*$H301*$K301)+(BM301/12*4*$E301*$G301*$I301*$K301)+(BM301/12*3*$F301*$G301*$I301*$K301)</f>
        <v>116850.43999999999</v>
      </c>
      <c r="BO301" s="49"/>
      <c r="BP301" s="39">
        <f>(BO301/12*5*$D301*$G301*$H301*$L301)+(BO301/12*4*$E301*$G301*$I301*$L301)+(BO301/12*3*$F301*$G301*$I301*$L301)</f>
        <v>0</v>
      </c>
      <c r="BQ301" s="39">
        <v>0</v>
      </c>
      <c r="BR301" s="39">
        <f>(BQ301/12*5*$D301*$G301*$H301*$L301)+(BQ301/12*4*$E301*$G301*$I301*$L301)+(BQ301/12*3*$F301*$G301*$I301*$L301)</f>
        <v>0</v>
      </c>
      <c r="BS301" s="39">
        <v>0</v>
      </c>
      <c r="BT301" s="39">
        <f>(BS301/12*5*$D301*$G301*$H301*$K301)+(BS301/12*4*$E301*$G301*$I301*$K301)+(BS301/12*3*$F301*$G301*$I301*$K301)</f>
        <v>0</v>
      </c>
      <c r="BU301" s="39"/>
      <c r="BV301" s="39">
        <f>(BU301/12*5*$D301*$G301*$H301*$K301)+(BU301/12*4*$E301*$G301*$I301*$K301)+(BU301/12*3*$F301*$G301*$I301*$K301)</f>
        <v>0</v>
      </c>
      <c r="BW301" s="39">
        <v>0</v>
      </c>
      <c r="BX301" s="39">
        <f>(BW301/12*5*$D301*$G301*$H301*$L301)+(BW301/12*4*$E301*$G301*$I301*$L301)+(BW301/12*3*$F301*$G301*$I301*$L301)</f>
        <v>0</v>
      </c>
      <c r="BY301" s="39"/>
      <c r="BZ301" s="39">
        <f>(BY301/12*5*$D301*$G301*$H301*$L301)+(BY301/12*4*$E301*$G301*$I301*$L301)+(BY301/12*3*$F301*$G301*$I301*$L301)</f>
        <v>0</v>
      </c>
      <c r="CA301" s="39">
        <v>0</v>
      </c>
      <c r="CB301" s="39">
        <f>(CA301/12*5*$D301*$G301*$H301*$K301)+(CA301/12*4*$E301*$G301*$I301*$K301)+(CA301/12*3*$F301*$G301*$I301*$K301)</f>
        <v>0</v>
      </c>
      <c r="CC301" s="39"/>
      <c r="CD301" s="39">
        <f>(CC301/12*5*$D301*$G301*$H301*$L301)+(CC301/12*4*$E301*$G301*$I301*$L301)+(CC301/12*3*$F301*$G301*$I301*$L301)</f>
        <v>0</v>
      </c>
      <c r="CE301" s="39">
        <v>0</v>
      </c>
      <c r="CF301" s="39">
        <f>(CE301/12*5*$D301*$G301*$H301*$K301)+(CE301/12*4*$E301*$G301*$I301*$K301)+(CE301/12*3*$F301*$G301*$I301*$K301)</f>
        <v>0</v>
      </c>
      <c r="CG301" s="39"/>
      <c r="CH301" s="39">
        <f>(CG301/12*5*$D301*$G301*$H301*$K301)+(CG301/12*4*$E301*$G301*$I301*$K301)+(CG301/12*3*$F301*$G301*$I301*$K301)</f>
        <v>0</v>
      </c>
      <c r="CI301" s="39"/>
      <c r="CJ301" s="39">
        <f>(CI301/12*5*$D301*$G301*$H301*$K301)+(CI301/12*4*$E301*$G301*$I301*$K301)+(CI301/12*3*$F301*$G301*$I301*$K301)</f>
        <v>0</v>
      </c>
      <c r="CK301" s="39">
        <v>70</v>
      </c>
      <c r="CL301" s="39">
        <f>(CK301/12*5*$D301*$G301*$H301*$K301)+(CK301/12*4*$E301*$G301*$I301*$K301)+(CK301/12*3*$F301*$G301*$I301*$K301)</f>
        <v>681627.56666666665</v>
      </c>
      <c r="CM301" s="39">
        <v>39</v>
      </c>
      <c r="CN301" s="39">
        <f>(CM301/12*5*$D301*$G301*$H301*$L301)+(CM301/12*4*$E301*$G301*$I301*$L301)+(CM301/12*3*$F301*$G301*$I301*$L301)</f>
        <v>455716.71600000001</v>
      </c>
      <c r="CO301" s="39">
        <v>28</v>
      </c>
      <c r="CP301" s="39">
        <f>(CO301/12*5*$D301*$G301*$H301*$L301)+(CO301/12*4*$E301*$G301*$I301*$L301)+(CO301/12*3*$F301*$G301*$I301*$L301)</f>
        <v>327181.23199999996</v>
      </c>
      <c r="CQ301" s="44">
        <v>6</v>
      </c>
      <c r="CR301" s="39">
        <f>(CQ301/12*5*$D301*$G301*$H301*$K301)+(CQ301/12*4*$E301*$G301*$I301*$K301)+(CQ301/12*3*$F301*$G301*$I301*$K301)</f>
        <v>58425.219999999994</v>
      </c>
      <c r="CS301" s="39">
        <v>21</v>
      </c>
      <c r="CT301" s="39">
        <f>(CS301/12*5*$D301*$G301*$H301*$L301)+(CS301/12*4*$E301*$G301*$I301*$L301)+(CS301/12*3*$F301*$G301*$I301*$L301)</f>
        <v>245385.92399999997</v>
      </c>
      <c r="CU301" s="39">
        <v>10</v>
      </c>
      <c r="CV301" s="39">
        <f>(CU301/12*5*$D301*$G301*$H301*$L301)+(CU301/12*4*$E301*$G301*$I301*$L301)+(CU301/12*3*$F301*$G301*$I301*$L301)</f>
        <v>116850.44</v>
      </c>
      <c r="CW301" s="39">
        <v>5</v>
      </c>
      <c r="CX301" s="39">
        <f>(CW301/12*5*$D301*$G301*$H301*$L301)+(CW301/12*4*$E301*$G301*$I301*$L301)+(CW301/12*3*$F301*$G301*$I301*$L301)</f>
        <v>58425.22</v>
      </c>
      <c r="CY301" s="39">
        <v>13</v>
      </c>
      <c r="CZ301" s="39">
        <f>(CY301/12*5*$D301*$G301*$H301*$L301)+(CY301/12*4*$E301*$G301*$I301*$L301)+(CY301/12*3*$F301*$G301*$I301*$L301)</f>
        <v>151905.57199999999</v>
      </c>
      <c r="DA301" s="39">
        <v>19</v>
      </c>
      <c r="DB301" s="39">
        <f>(DA301/12*5*$D301*$G301*$H301*$L301)+(DA301/12*4*$E301*$G301*$I301*$L301)+(DA301/12*3*$F301*$G301*$I301*$L301)</f>
        <v>222015.83599999995</v>
      </c>
      <c r="DC301" s="39">
        <v>12</v>
      </c>
      <c r="DD301" s="39">
        <f>(DC301/12*5*$D301*$G301*$H301*$K301)+(DC301/12*4*$E301*$G301*$I301*$K301)+(DC301/12*3*$F301*$G301*$I301*$K301)</f>
        <v>116850.43999999999</v>
      </c>
      <c r="DE301" s="39">
        <v>25</v>
      </c>
      <c r="DF301" s="39">
        <f>(DE301/12*5*$D301*$G301*$H301*$K301)+(DE301/12*4*$E301*$G301*$I301*$K301)+(DE301/12*3*$F301*$G301*$I301*$K301)</f>
        <v>243438.41666666666</v>
      </c>
      <c r="DG301" s="39">
        <v>7</v>
      </c>
      <c r="DH301" s="39">
        <f>(DG301/12*5*$D301*$G301*$H301*$L301)+(DG301/12*4*$E301*$G301*$I301*$L301)+(DG301/12*3*$F301*$G301*$I301*$L301)</f>
        <v>81795.30799999999</v>
      </c>
      <c r="DI301" s="39">
        <v>3</v>
      </c>
      <c r="DJ301" s="39">
        <f>(DI301/12*5*$D301*$G301*$H301*$L301)+(DI301/12*4*$E301*$G301*$I301*$L301)+(DI301/12*3*$F301*$G301*$I301*$L301)</f>
        <v>35055.131999999998</v>
      </c>
      <c r="DK301" s="39">
        <v>2</v>
      </c>
      <c r="DL301" s="39">
        <f>(DK301/12*5*$D301*$G301*$H301*$M301)+(DK301/12*4*$E301*$G301*$I301*$M301)+(DK301/12*3*$F301*$G301*$I301*$M301)</f>
        <v>31021.009666666665</v>
      </c>
      <c r="DM301" s="39">
        <v>10</v>
      </c>
      <c r="DN301" s="39">
        <f>(DM301/12*5*$D301*$G301*$H301*$N301)+(DM301/12*4*$E301*$G301*$I301*$N301)+(DM301/12*3*$F301*$G301*$I301*$N301)</f>
        <v>178753.35166666668</v>
      </c>
      <c r="DO301" s="39"/>
      <c r="DP301" s="39">
        <f>(DO301*$D301*$G301*$H301*$L301)</f>
        <v>0</v>
      </c>
      <c r="DQ301" s="39">
        <f t="shared" si="2641"/>
        <v>460</v>
      </c>
      <c r="DR301" s="39">
        <f t="shared" si="2642"/>
        <v>5000642.4013333339</v>
      </c>
    </row>
    <row r="302" spans="1:122" ht="36" customHeight="1" x14ac:dyDescent="0.25">
      <c r="A302" s="46"/>
      <c r="B302" s="47">
        <v>260</v>
      </c>
      <c r="C302" s="33" t="s">
        <v>433</v>
      </c>
      <c r="D302" s="34">
        <f t="shared" si="2531"/>
        <v>19063</v>
      </c>
      <c r="E302" s="35">
        <v>18530</v>
      </c>
      <c r="F302" s="35">
        <v>18715</v>
      </c>
      <c r="G302" s="48">
        <v>1.19</v>
      </c>
      <c r="H302" s="37">
        <v>1</v>
      </c>
      <c r="I302" s="38">
        <v>0.9</v>
      </c>
      <c r="J302" s="38"/>
      <c r="K302" s="34">
        <v>1.4</v>
      </c>
      <c r="L302" s="34">
        <v>1.68</v>
      </c>
      <c r="M302" s="34">
        <v>2.23</v>
      </c>
      <c r="N302" s="34">
        <v>2.57</v>
      </c>
      <c r="O302" s="39">
        <v>4</v>
      </c>
      <c r="P302" s="39">
        <f>(O302/12*5*$D302*$G302*$H302*$K302*P$9)+(O302/12*4*$E302*$G302*$I302*$K302)+(O302/12*3*$F302*$G302*$I302*$K302)</f>
        <v>118567.3596333333</v>
      </c>
      <c r="Q302" s="39">
        <v>2</v>
      </c>
      <c r="R302" s="39">
        <f>(Q302/12*5*$D302*$G302*$H302*$K302*R$9)+(Q302/12*4*$E302*$G302*$I302*$K302)+(Q302/12*3*$F302*$G302*$I302*$K302)</f>
        <v>59283.679816666649</v>
      </c>
      <c r="S302" s="39">
        <v>0</v>
      </c>
      <c r="T302" s="39">
        <f>(S302/12*5*$D302*$G302*$H302*$K302*T$9)+(S302/12*4*$E302*$G302*$I302*$K302)+(S302/12*3*$F302*$G302*$I302*$K302)</f>
        <v>0</v>
      </c>
      <c r="U302" s="39"/>
      <c r="V302" s="39">
        <f>(U302/12*5*$D302*$G302*$H302*$K302*V$9)+(U302/12*4*$E302*$G302*$I302*$K302)+(U302/12*3*$F302*$G302*$I302*$K302)</f>
        <v>0</v>
      </c>
      <c r="W302" s="39">
        <v>144</v>
      </c>
      <c r="X302" s="39">
        <f>(W302/12*5*$D302*$G302*$H302*$K302*X$9)+(W302/12*4*$E302*$G302*$I302*$K302)+(W302/12*3*$F302*$G302*$I302*$K302)</f>
        <v>4300819.0839599995</v>
      </c>
      <c r="Y302" s="39">
        <v>3</v>
      </c>
      <c r="Z302" s="39">
        <f>(Y302/12*5*$D302*$G302*$H302*$K302*Z$9)+(Y302/12*4*$E302*$G302*$I302*$K302)+(Y302/12*3*$F302*$G302*$I302*$K302)</f>
        <v>88925.519725000006</v>
      </c>
      <c r="AA302" s="39">
        <v>0</v>
      </c>
      <c r="AB302" s="39">
        <f>(AA302/12*5*$D302*$G302*$H302*$K302*AB$9)+(AA302/12*4*$E302*$G302*$I302*$K302)+(AA302/12*3*$F302*$G302*$I302*$K302)</f>
        <v>0</v>
      </c>
      <c r="AC302" s="39">
        <v>0</v>
      </c>
      <c r="AD302" s="39">
        <f>(AC302/12*5*$D302*$G302*$H302*$K302*AD$9)+(AC302/12*4*$E302*$G302*$I302*$K302)+(AC302/12*3*$F302*$G302*$I302*$K302)</f>
        <v>0</v>
      </c>
      <c r="AE302" s="39">
        <v>0</v>
      </c>
      <c r="AF302" s="39">
        <f>(AE302/12*5*$D302*$G302*$H302*$K302*AF$9)+(AE302/12*4*$E302*$G302*$I302*$K302)+(AE302/12*3*$F302*$G302*$I302*$K302)</f>
        <v>0</v>
      </c>
      <c r="AG302" s="39">
        <v>8</v>
      </c>
      <c r="AH302" s="39">
        <f>(AG302/12*5*$D302*$G302*$H302*$K302*AH$9)+(AG302/12*4*$E302*$G302*$I302*$K302)+(AG302/12*3*$F302*$G302*$I302*$K302)</f>
        <v>237134.71926666659</v>
      </c>
      <c r="AI302" s="39">
        <v>6</v>
      </c>
      <c r="AJ302" s="39">
        <f>(AI302/12*5*$D302*$G302*$H302*$K302*AJ$9)+(AI302/12*4*$E302*$G302*$I302*$K302)+(AI302/12*3*$F302*$G302*$I302*$K302)</f>
        <v>169911.29995000002</v>
      </c>
      <c r="AK302" s="39"/>
      <c r="AL302" s="39">
        <f>(AK302/12*5*$D302*$G302*$H302*$K302*AL$9)+(AK302/12*4*$E302*$G302*$I302*$K302)+(AK302/12*3*$F302*$G302*$I302*$K302)</f>
        <v>0</v>
      </c>
      <c r="AM302" s="42">
        <v>0</v>
      </c>
      <c r="AN302" s="39">
        <f>(AM302/12*5*$D302*$G302*$H302*$K302*AN$9)+(AM302/12*4*$E302*$G302*$I302*$K302)+(AM302/12*3*$F302*$G302*$I302*$K302)</f>
        <v>0</v>
      </c>
      <c r="AO302" s="43">
        <v>0</v>
      </c>
      <c r="AP302" s="39">
        <f>(AO302/12*5*$D302*$G302*$H302*$L302*AP$9)+(AO302/12*4*$E302*$G302*$I302*$L302)+(AO302/12*3*$F302*$G302*$I302*$L302)</f>
        <v>0</v>
      </c>
      <c r="AQ302" s="39">
        <v>0</v>
      </c>
      <c r="AR302" s="39">
        <f>(AQ302/12*5*$D302*$G302*$H302*$L302*AR$9)+(AQ302/12*4*$E302*$G302*$I302*$L302)+(AQ302/12*3*$F302*$G302*$I302*$L302)</f>
        <v>0</v>
      </c>
      <c r="AS302" s="39"/>
      <c r="AT302" s="39">
        <f>(AS302/12*5*$D302*$G302*$H302*$L302*AT$9)+(AS302/12*4*$E302*$G302*$I302*$L302)+(AS302/12*3*$F302*$G302*$I302*$L302)</f>
        <v>0</v>
      </c>
      <c r="AU302" s="39">
        <v>180</v>
      </c>
      <c r="AV302" s="39">
        <f>(AU302/12*5*$D302*$G302*$H302*$L302*AV$9)+(AU302/12*4*$E302*$G302*$I302*$L302)+(AU302/12*3*$F302*$G302*$I302*$L302)</f>
        <v>6359762.8268999998</v>
      </c>
      <c r="AW302" s="39"/>
      <c r="AX302" s="39">
        <f>(AW302/12*5*$D302*$G302*$H302*$K302*AX$9)+(AW302/12*4*$E302*$G302*$I302*$K302)+(AW302/12*3*$F302*$G302*$I302*$K302)</f>
        <v>0</v>
      </c>
      <c r="AY302" s="39"/>
      <c r="AZ302" s="39">
        <f>(AY302/12*5*$D302*$G302*$H302*$K302*AZ$9)+(AY302/12*4*$E302*$G302*$I302*$K302)+(AY302/12*3*$F302*$G302*$I302*$K302)</f>
        <v>0</v>
      </c>
      <c r="BA302" s="39"/>
      <c r="BB302" s="39">
        <f>(BA302/12*5*$D302*$G302*$H302*$L302*BB$9)+(BA302/12*4*$E302*$G302*$I302*$L302)+(BA302/12*3*$F302*$G302*$I302*$L302)</f>
        <v>0</v>
      </c>
      <c r="BC302" s="39">
        <v>0</v>
      </c>
      <c r="BD302" s="39">
        <f>(BC302/12*5*$D302*$G302*$H302*$K302*BD$9)+(BC302/12*4*$E302*$G302*$I302*$K302)+(BC302/12*3*$F302*$G302*$I302*$K302)</f>
        <v>0</v>
      </c>
      <c r="BE302" s="39">
        <v>0</v>
      </c>
      <c r="BF302" s="39">
        <f>(BE302/12*5*$D302*$G302*$H302*$K302*BF$9)+(BE302/12*4*$E302*$G302*$I302*$K302)+(BE302/12*3*$F302*$G302*$I302*$K302)</f>
        <v>0</v>
      </c>
      <c r="BG302" s="39">
        <v>0</v>
      </c>
      <c r="BH302" s="39">
        <f>(BG302/12*5*$D302*$G302*$H302*$K302*BH$9)+(BG302/12*4*$E302*$G302*$I302*$K302)+(BG302/12*3*$F302*$G302*$I302*$K302)</f>
        <v>0</v>
      </c>
      <c r="BI302" s="39">
        <v>0</v>
      </c>
      <c r="BJ302" s="39">
        <f>(BI302/12*5*$D302*$G302*$H302*$L302*BJ$9)+(BI302/12*4*$E302*$G302*$I302*$L302)+(BI302/12*3*$F302*$G302*$I302*$L302)</f>
        <v>0</v>
      </c>
      <c r="BK302" s="39">
        <v>6</v>
      </c>
      <c r="BL302" s="39">
        <f>(BK302/12*5*$D302*$G302*$H302*$K302*BL$9)+(BK302/12*4*$E302*$G302*$I302*$K302)+(BK302/12*3*$F302*$G302*$I302*$K302)</f>
        <v>179200.79516499999</v>
      </c>
      <c r="BM302" s="39">
        <v>3</v>
      </c>
      <c r="BN302" s="39">
        <f>(BM302/12*5*$D302*$G302*$H302*$K302*BN$9)+(BM302/12*4*$E302*$G302*$I302*$K302)+(BM302/12*3*$F302*$G302*$I302*$K302)</f>
        <v>89163.711909999998</v>
      </c>
      <c r="BO302" s="49">
        <v>0</v>
      </c>
      <c r="BP302" s="39">
        <f>(BO302/12*5*$D302*$G302*$H302*$L302*BP$9)+(BO302/12*4*$E302*$G302*$I302*$L302)+(BO302/12*3*$F302*$G302*$I302*$L302)</f>
        <v>0</v>
      </c>
      <c r="BQ302" s="39">
        <v>0</v>
      </c>
      <c r="BR302" s="39">
        <f>(BQ302/12*5*$D302*$G302*$H302*$L302*BR$9)+(BQ302/12*4*$E302*$G302*$I302*$L302)+(BQ302/12*3*$F302*$G302*$I302*$L302)</f>
        <v>0</v>
      </c>
      <c r="BS302" s="39">
        <v>0</v>
      </c>
      <c r="BT302" s="39">
        <f>(BS302/12*5*$D302*$G302*$H302*$K302*BT$9)+(BS302/12*4*$E302*$G302*$I302*$K302)+(BS302/12*3*$F302*$G302*$I302*$K302)</f>
        <v>0</v>
      </c>
      <c r="BU302" s="39">
        <v>0</v>
      </c>
      <c r="BV302" s="39">
        <f>(BU302/12*5*$D302*$G302*$H302*$K302*BV$9)+(BU302/12*4*$E302*$G302*$I302*$K302)+(BU302/12*3*$F302*$G302*$I302*$K302)</f>
        <v>0</v>
      </c>
      <c r="BW302" s="39">
        <v>0</v>
      </c>
      <c r="BX302" s="39">
        <f>(BW302/12*5*$D302*$G302*$H302*$L302*BX$9)+(BW302/12*4*$E302*$G302*$I302*$L302)+(BW302/12*3*$F302*$G302*$I302*$L302)</f>
        <v>0</v>
      </c>
      <c r="BY302" s="39"/>
      <c r="BZ302" s="39">
        <f>(BY302/12*5*$D302*$G302*$H302*$L302*BZ$9)+(BY302/12*4*$E302*$G302*$I302*$L302)+(BY302/12*3*$F302*$G302*$I302*$L302)</f>
        <v>0</v>
      </c>
      <c r="CA302" s="39">
        <v>0</v>
      </c>
      <c r="CB302" s="39">
        <f>(CA302/12*5*$D302*$G302*$H302*$K302*CB$9)+(CA302/12*4*$E302*$G302*$I302*$K302)+(CA302/12*3*$F302*$G302*$I302*$K302)</f>
        <v>0</v>
      </c>
      <c r="CC302" s="39">
        <v>0</v>
      </c>
      <c r="CD302" s="39">
        <f>(CC302/12*5*$D302*$G302*$H302*$L302*CD$9)+(CC302/12*4*$E302*$G302*$I302*$L302)+(CC302/12*3*$F302*$G302*$I302*$L302)</f>
        <v>0</v>
      </c>
      <c r="CE302" s="39">
        <v>8</v>
      </c>
      <c r="CF302" s="39">
        <f>(CE302/12*5*$D302*$G302*$H302*$K302*CF$9)+(CE302/12*4*$E302*$G302*$I302*$K302)+(CE302/12*3*$F302*$G302*$I302*$K302)</f>
        <v>237769.89842666659</v>
      </c>
      <c r="CG302" s="39"/>
      <c r="CH302" s="39">
        <f>(CG302/12*5*$D302*$G302*$H302*$K302*CH$9)+(CG302/12*4*$E302*$G302*$I302*$K302)+(CG302/12*3*$F302*$G302*$I302*$K302)</f>
        <v>0</v>
      </c>
      <c r="CI302" s="39"/>
      <c r="CJ302" s="39">
        <f>(CI302/12*5*$D302*$G302*$H302*$K302*CJ$9)+(CI302/12*4*$E302*$G302*$I302*$K302)+(CI302/12*3*$F302*$G302*$I302*$K302)</f>
        <v>0</v>
      </c>
      <c r="CK302" s="39"/>
      <c r="CL302" s="39">
        <f>(CK302/12*5*$D302*$G302*$H302*$K302*CL$9)+(CK302/12*4*$E302*$G302*$I302*$K302)+(CK302/12*3*$F302*$G302*$I302*$K302)</f>
        <v>0</v>
      </c>
      <c r="CM302" s="39"/>
      <c r="CN302" s="39">
        <f>(CM302/12*5*$D302*$G302*$H302*$L302*CN$9)+(CM302/12*4*$E302*$G302*$I302*$L302)+(CM302/12*3*$F302*$G302*$I302*$L302)</f>
        <v>0</v>
      </c>
      <c r="CO302" s="39"/>
      <c r="CP302" s="39">
        <f>(CO302/12*5*$D302*$G302*$H302*$L302*CP$9)+(CO302/12*4*$E302*$G302*$I302*$L302)+(CO302/12*3*$F302*$G302*$I302*$L302)</f>
        <v>0</v>
      </c>
      <c r="CQ302" s="44"/>
      <c r="CR302" s="39">
        <f>(CQ302/12*5*$D302*$G302*$H302*$K302*CR$9)+(CQ302/12*4*$E302*$G302*$I302*$K302)+(CQ302/12*3*$F302*$G302*$I302*$K302)</f>
        <v>0</v>
      </c>
      <c r="CS302" s="39"/>
      <c r="CT302" s="39">
        <f>(CS302/12*5*$D302*$G302*$H302*$L302*CT$9)+(CS302/12*4*$E302*$G302*$I302*$L302)+(CS302/12*3*$F302*$G302*$I302*$L302)</f>
        <v>0</v>
      </c>
      <c r="CU302" s="39"/>
      <c r="CV302" s="39">
        <f>(CU302/12*5*$D302*$G302*$H302*$L302*CV$9)+(CU302/12*4*$E302*$G302*$I302*$L302)+(CU302/12*3*$F302*$G302*$I302*$L302)</f>
        <v>0</v>
      </c>
      <c r="CW302" s="39"/>
      <c r="CX302" s="39">
        <f>(CW302/12*5*$D302*$G302*$H302*$L302*CX$9)+(CW302/12*4*$E302*$G302*$I302*$L302)+(CW302/12*3*$F302*$G302*$I302*$L302)</f>
        <v>0</v>
      </c>
      <c r="CY302" s="39"/>
      <c r="CZ302" s="39">
        <f>(CY302/12*5*$D302*$G302*$H302*$L302*CZ$9)+(CY302/12*4*$E302*$G302*$I302*$L302)+(CY302/12*3*$F302*$G302*$I302*$L302)</f>
        <v>0</v>
      </c>
      <c r="DA302" s="39">
        <v>11</v>
      </c>
      <c r="DB302" s="39">
        <f>(DA302/12*5*$D302*$G302*$H302*$L302*DB$9)+(DA302/12*4*$E302*$G302*$I302*$L302)+(DA302/12*3*$F302*$G302*$I302*$L302)</f>
        <v>410311.78211099992</v>
      </c>
      <c r="DC302" s="39"/>
      <c r="DD302" s="39">
        <f>(DC302/12*5*$D302*$G302*$H302*$K302*DD$9)+(DC302/12*4*$E302*$G302*$I302*$K302)+(DC302/12*3*$F302*$G302*$I302*$K302)</f>
        <v>0</v>
      </c>
      <c r="DE302" s="39"/>
      <c r="DF302" s="39">
        <f>(DE302/12*5*$D302*$G302*$H302*$K302*DF$9)+(DE302/12*4*$E302*$G302*$I302*$K302)+(DE302/12*3*$F302*$G302*$I302*$K302)</f>
        <v>0</v>
      </c>
      <c r="DG302" s="39"/>
      <c r="DH302" s="39">
        <f>(DG302/12*5*$D302*$G302*$H302*$L302*DH$9)+(DG302/12*4*$E302*$G302*$I302*$L302)+(DG302/12*3*$F302*$G302*$I302*$L302)</f>
        <v>0</v>
      </c>
      <c r="DI302" s="39"/>
      <c r="DJ302" s="39">
        <f>(DI302/12*5*$D302*$G302*$H302*$L302*DJ$9)+(DI302/12*4*$E302*$G302*$I302*$L302)+(DI302/12*3*$F302*$G302*$I302*$L302)</f>
        <v>0</v>
      </c>
      <c r="DK302" s="39"/>
      <c r="DL302" s="39">
        <f>(DK302/12*5*$D302*$G302*$H302*$M302*DL$9)+(DK302/12*4*$E302*$G302*$I302*$M302)+(DK302/12*3*$F302*$G302*$I302*$M302)</f>
        <v>0</v>
      </c>
      <c r="DM302" s="39"/>
      <c r="DN302" s="39">
        <f>(DM302/12*5*$D302*$G302*$H302*$N302*DN$9)+(DM302/12*4*$E302*$G302*$I302*$N302)+(DM302/12*3*$F302*$G302*$I302*$N302)</f>
        <v>0</v>
      </c>
      <c r="DO302" s="39"/>
      <c r="DP302" s="39">
        <f>(DO302/12*5*$D302*$G302*$H302*$L302*DP$9)+(DO302/12*7*$D302*$G302*$I302*$L302*DP$9)</f>
        <v>0</v>
      </c>
      <c r="DQ302" s="39">
        <f t="shared" si="2641"/>
        <v>375</v>
      </c>
      <c r="DR302" s="39">
        <f t="shared" si="2642"/>
        <v>12250850.676864333</v>
      </c>
    </row>
    <row r="303" spans="1:122" ht="22.5" customHeight="1" x14ac:dyDescent="0.25">
      <c r="A303" s="86">
        <v>32</v>
      </c>
      <c r="B303" s="100"/>
      <c r="C303" s="88" t="s">
        <v>434</v>
      </c>
      <c r="D303" s="95">
        <f t="shared" si="2531"/>
        <v>19063</v>
      </c>
      <c r="E303" s="96">
        <v>18530</v>
      </c>
      <c r="F303" s="96">
        <v>18715</v>
      </c>
      <c r="G303" s="101">
        <v>1.2</v>
      </c>
      <c r="H303" s="97">
        <v>1</v>
      </c>
      <c r="I303" s="97">
        <v>1</v>
      </c>
      <c r="J303" s="98"/>
      <c r="K303" s="95">
        <v>1.4</v>
      </c>
      <c r="L303" s="95">
        <v>1.68</v>
      </c>
      <c r="M303" s="95">
        <v>2.23</v>
      </c>
      <c r="N303" s="95">
        <v>2.57</v>
      </c>
      <c r="O303" s="45">
        <f t="shared" ref="O303" si="2800">SUM(O304:O321)</f>
        <v>785</v>
      </c>
      <c r="P303" s="45">
        <f t="shared" ref="P303:CA303" si="2801">SUM(P304:P321)</f>
        <v>34478822.320424996</v>
      </c>
      <c r="Q303" s="45">
        <f t="shared" si="2801"/>
        <v>738</v>
      </c>
      <c r="R303" s="45">
        <f t="shared" si="2801"/>
        <v>26998463.503899999</v>
      </c>
      <c r="S303" s="94">
        <v>0</v>
      </c>
      <c r="T303" s="94">
        <f t="shared" ref="T303" si="2802">SUM(T304:T321)</f>
        <v>0</v>
      </c>
      <c r="U303" s="45">
        <f t="shared" si="2801"/>
        <v>0</v>
      </c>
      <c r="V303" s="45">
        <f t="shared" si="2801"/>
        <v>0</v>
      </c>
      <c r="W303" s="45">
        <f t="shared" si="2801"/>
        <v>47</v>
      </c>
      <c r="X303" s="45">
        <f t="shared" si="2801"/>
        <v>2418432.5001375</v>
      </c>
      <c r="Y303" s="45">
        <f t="shared" si="2801"/>
        <v>213</v>
      </c>
      <c r="Z303" s="45">
        <f t="shared" si="2801"/>
        <v>8747488.7809749991</v>
      </c>
      <c r="AA303" s="94">
        <f t="shared" si="2801"/>
        <v>0</v>
      </c>
      <c r="AB303" s="94">
        <f t="shared" si="2801"/>
        <v>0</v>
      </c>
      <c r="AC303" s="94">
        <f t="shared" si="2801"/>
        <v>0</v>
      </c>
      <c r="AD303" s="94">
        <f t="shared" si="2801"/>
        <v>0</v>
      </c>
      <c r="AE303" s="94">
        <f t="shared" si="2801"/>
        <v>48</v>
      </c>
      <c r="AF303" s="94">
        <f t="shared" si="2801"/>
        <v>2622555.4833333334</v>
      </c>
      <c r="AG303" s="45">
        <f t="shared" si="2801"/>
        <v>225</v>
      </c>
      <c r="AH303" s="45">
        <f t="shared" si="2801"/>
        <v>10214663.769566666</v>
      </c>
      <c r="AI303" s="45">
        <f t="shared" si="2801"/>
        <v>9</v>
      </c>
      <c r="AJ303" s="45">
        <f t="shared" si="2801"/>
        <v>237888.72257499996</v>
      </c>
      <c r="AK303" s="45">
        <f t="shared" si="2801"/>
        <v>0</v>
      </c>
      <c r="AL303" s="45">
        <f t="shared" si="2801"/>
        <v>0</v>
      </c>
      <c r="AM303" s="45">
        <f t="shared" si="2801"/>
        <v>0</v>
      </c>
      <c r="AN303" s="45">
        <f t="shared" si="2801"/>
        <v>0</v>
      </c>
      <c r="AO303" s="94">
        <f t="shared" si="2801"/>
        <v>289</v>
      </c>
      <c r="AP303" s="94">
        <f t="shared" si="2801"/>
        <v>9683139.2959559988</v>
      </c>
      <c r="AQ303" s="94">
        <f t="shared" si="2801"/>
        <v>0</v>
      </c>
      <c r="AR303" s="94">
        <f t="shared" si="2801"/>
        <v>0</v>
      </c>
      <c r="AS303" s="94">
        <f t="shared" si="2801"/>
        <v>714</v>
      </c>
      <c r="AT303" s="94">
        <f t="shared" si="2801"/>
        <v>26263397.289331995</v>
      </c>
      <c r="AU303" s="94">
        <f t="shared" si="2801"/>
        <v>61</v>
      </c>
      <c r="AV303" s="94">
        <f t="shared" si="2801"/>
        <v>3511511.5000349996</v>
      </c>
      <c r="AW303" s="94">
        <f t="shared" si="2801"/>
        <v>0</v>
      </c>
      <c r="AX303" s="94">
        <f t="shared" si="2801"/>
        <v>0</v>
      </c>
      <c r="AY303" s="94">
        <f t="shared" si="2801"/>
        <v>0</v>
      </c>
      <c r="AZ303" s="94">
        <f t="shared" si="2801"/>
        <v>0</v>
      </c>
      <c r="BA303" s="94">
        <f t="shared" ref="BA303" si="2803">SUM(BA304:BA321)</f>
        <v>56</v>
      </c>
      <c r="BB303" s="94">
        <f t="shared" si="2801"/>
        <v>2371099.12634</v>
      </c>
      <c r="BC303" s="94">
        <f t="shared" si="2801"/>
        <v>0</v>
      </c>
      <c r="BD303" s="94">
        <f t="shared" si="2801"/>
        <v>0</v>
      </c>
      <c r="BE303" s="94">
        <f t="shared" si="2801"/>
        <v>0</v>
      </c>
      <c r="BF303" s="94">
        <f t="shared" si="2801"/>
        <v>0</v>
      </c>
      <c r="BG303" s="94">
        <f t="shared" si="2801"/>
        <v>0</v>
      </c>
      <c r="BH303" s="94">
        <f t="shared" si="2801"/>
        <v>0</v>
      </c>
      <c r="BI303" s="94">
        <f t="shared" si="2801"/>
        <v>0</v>
      </c>
      <c r="BJ303" s="94">
        <f t="shared" si="2801"/>
        <v>0</v>
      </c>
      <c r="BK303" s="94">
        <f t="shared" si="2801"/>
        <v>492</v>
      </c>
      <c r="BL303" s="94">
        <f t="shared" si="2801"/>
        <v>18558226.706319999</v>
      </c>
      <c r="BM303" s="94">
        <f t="shared" si="2801"/>
        <v>1027</v>
      </c>
      <c r="BN303" s="94">
        <f t="shared" si="2801"/>
        <v>36184551.578443334</v>
      </c>
      <c r="BO303" s="94">
        <f t="shared" si="2801"/>
        <v>10</v>
      </c>
      <c r="BP303" s="94">
        <f t="shared" si="2801"/>
        <v>446889.77060000005</v>
      </c>
      <c r="BQ303" s="94">
        <f t="shared" si="2801"/>
        <v>0</v>
      </c>
      <c r="BR303" s="94">
        <f t="shared" si="2801"/>
        <v>0</v>
      </c>
      <c r="BS303" s="94">
        <f t="shared" si="2801"/>
        <v>0</v>
      </c>
      <c r="BT303" s="94">
        <f t="shared" si="2801"/>
        <v>0</v>
      </c>
      <c r="BU303" s="94">
        <f t="shared" si="2801"/>
        <v>0</v>
      </c>
      <c r="BV303" s="94">
        <f t="shared" si="2801"/>
        <v>0</v>
      </c>
      <c r="BW303" s="94">
        <f t="shared" si="2801"/>
        <v>0</v>
      </c>
      <c r="BX303" s="94">
        <f t="shared" si="2801"/>
        <v>0</v>
      </c>
      <c r="BY303" s="94">
        <f t="shared" si="2801"/>
        <v>0</v>
      </c>
      <c r="BZ303" s="94">
        <f t="shared" si="2801"/>
        <v>0</v>
      </c>
      <c r="CA303" s="94">
        <f t="shared" si="2801"/>
        <v>0</v>
      </c>
      <c r="CB303" s="94">
        <f t="shared" ref="CB303:DR303" si="2804">SUM(CB304:CB321)</f>
        <v>0</v>
      </c>
      <c r="CC303" s="94">
        <f t="shared" si="2804"/>
        <v>24</v>
      </c>
      <c r="CD303" s="94">
        <f t="shared" si="2804"/>
        <v>815249.72927999985</v>
      </c>
      <c r="CE303" s="94">
        <f t="shared" si="2804"/>
        <v>61</v>
      </c>
      <c r="CF303" s="94">
        <f t="shared" si="2804"/>
        <v>1864332.7282766663</v>
      </c>
      <c r="CG303" s="94">
        <f t="shared" si="2804"/>
        <v>0</v>
      </c>
      <c r="CH303" s="94">
        <f t="shared" si="2804"/>
        <v>0</v>
      </c>
      <c r="CI303" s="94">
        <f t="shared" si="2804"/>
        <v>46</v>
      </c>
      <c r="CJ303" s="94">
        <f t="shared" si="2804"/>
        <v>1038686.1929266666</v>
      </c>
      <c r="CK303" s="94">
        <f t="shared" si="2804"/>
        <v>44</v>
      </c>
      <c r="CL303" s="94">
        <f t="shared" si="2804"/>
        <v>1266714.0366999998</v>
      </c>
      <c r="CM303" s="94">
        <f t="shared" si="2804"/>
        <v>262</v>
      </c>
      <c r="CN303" s="94">
        <f t="shared" si="2804"/>
        <v>10441298.864080001</v>
      </c>
      <c r="CO303" s="94">
        <f t="shared" si="2804"/>
        <v>78</v>
      </c>
      <c r="CP303" s="94">
        <f t="shared" si="2804"/>
        <v>3237093.8121199994</v>
      </c>
      <c r="CQ303" s="99">
        <f t="shared" si="2804"/>
        <v>62</v>
      </c>
      <c r="CR303" s="94">
        <f t="shared" si="2804"/>
        <v>1866098.895033333</v>
      </c>
      <c r="CS303" s="94">
        <f t="shared" si="2804"/>
        <v>50</v>
      </c>
      <c r="CT303" s="94">
        <f t="shared" si="2804"/>
        <v>2027359.0186079999</v>
      </c>
      <c r="CU303" s="94">
        <f t="shared" si="2804"/>
        <v>2</v>
      </c>
      <c r="CV303" s="94">
        <f t="shared" si="2804"/>
        <v>46108.551999999996</v>
      </c>
      <c r="CW303" s="94">
        <f t="shared" si="2804"/>
        <v>68</v>
      </c>
      <c r="CX303" s="94">
        <f t="shared" si="2804"/>
        <v>2917045.7996049998</v>
      </c>
      <c r="CY303" s="94">
        <f t="shared" si="2804"/>
        <v>43</v>
      </c>
      <c r="CZ303" s="94">
        <f t="shared" si="2804"/>
        <v>1593210.3447119999</v>
      </c>
      <c r="DA303" s="94">
        <f t="shared" si="2804"/>
        <v>153</v>
      </c>
      <c r="DB303" s="94">
        <f t="shared" si="2804"/>
        <v>6171768.2668880001</v>
      </c>
      <c r="DC303" s="94">
        <f t="shared" si="2804"/>
        <v>143</v>
      </c>
      <c r="DD303" s="94">
        <f t="shared" si="2804"/>
        <v>3665371.9708666666</v>
      </c>
      <c r="DE303" s="94">
        <f t="shared" si="2804"/>
        <v>55</v>
      </c>
      <c r="DF303" s="94">
        <f t="shared" si="2804"/>
        <v>1806867.8047699998</v>
      </c>
      <c r="DG303" s="94">
        <f t="shared" si="2804"/>
        <v>0</v>
      </c>
      <c r="DH303" s="94">
        <f t="shared" si="2804"/>
        <v>0</v>
      </c>
      <c r="DI303" s="94">
        <f t="shared" si="2804"/>
        <v>65</v>
      </c>
      <c r="DJ303" s="94">
        <f t="shared" si="2804"/>
        <v>2178893.6398599995</v>
      </c>
      <c r="DK303" s="94">
        <f t="shared" si="2804"/>
        <v>4</v>
      </c>
      <c r="DL303" s="94">
        <f t="shared" si="2804"/>
        <v>144205.77466666666</v>
      </c>
      <c r="DM303" s="94">
        <f t="shared" si="2804"/>
        <v>24</v>
      </c>
      <c r="DN303" s="94">
        <f t="shared" si="2804"/>
        <v>1118203.7084724999</v>
      </c>
      <c r="DO303" s="94">
        <f t="shared" si="2804"/>
        <v>0</v>
      </c>
      <c r="DP303" s="94">
        <f t="shared" si="2804"/>
        <v>0</v>
      </c>
      <c r="DQ303" s="94">
        <f t="shared" si="2804"/>
        <v>5898</v>
      </c>
      <c r="DR303" s="94">
        <f t="shared" si="2804"/>
        <v>224935639.48680431</v>
      </c>
    </row>
    <row r="304" spans="1:122" ht="30" customHeight="1" x14ac:dyDescent="0.25">
      <c r="A304" s="46"/>
      <c r="B304" s="47">
        <v>261</v>
      </c>
      <c r="C304" s="33" t="s">
        <v>435</v>
      </c>
      <c r="D304" s="34">
        <f t="shared" si="2531"/>
        <v>19063</v>
      </c>
      <c r="E304" s="35">
        <v>18530</v>
      </c>
      <c r="F304" s="35">
        <v>18715</v>
      </c>
      <c r="G304" s="48">
        <v>1.1499999999999999</v>
      </c>
      <c r="H304" s="37">
        <v>1</v>
      </c>
      <c r="I304" s="37">
        <v>1</v>
      </c>
      <c r="J304" s="38"/>
      <c r="K304" s="34">
        <v>1.4</v>
      </c>
      <c r="L304" s="34">
        <v>1.68</v>
      </c>
      <c r="M304" s="34">
        <v>2.23</v>
      </c>
      <c r="N304" s="34">
        <v>2.57</v>
      </c>
      <c r="O304" s="39">
        <v>8</v>
      </c>
      <c r="P304" s="39">
        <f t="shared" ref="P304:P313" si="2805">(O304/12*5*$D304*$G304*$H304*$K304*P$9)+(O304/12*4*$E304*$G304*$I304*$K304*P$10)+(O304/12*3*$F304*$G304*$I304*$K304*P$10)</f>
        <v>257127.35766666665</v>
      </c>
      <c r="Q304" s="39">
        <v>65</v>
      </c>
      <c r="R304" s="39">
        <f t="shared" ref="R304:R313" si="2806">(Q304/12*5*$D304*$G304*$H304*$K304*R$9)+(Q304/12*4*$E304*$G304*$I304*$K304*R$10)+(Q304/12*3*$F304*$G304*$I304*$K304*R$10)</f>
        <v>2089159.7810416669</v>
      </c>
      <c r="S304" s="39">
        <v>0</v>
      </c>
      <c r="T304" s="39">
        <f t="shared" ref="T304:T313" si="2807">(S304/12*5*$D304*$G304*$H304*$K304*T$9)+(S304/12*4*$E304*$G304*$I304*$K304*T$10)+(S304/12*3*$F304*$G304*$I304*$K304*T$10)</f>
        <v>0</v>
      </c>
      <c r="U304" s="39"/>
      <c r="V304" s="39">
        <f t="shared" ref="V304:V313" si="2808">(U304/12*5*$D304*$G304*$H304*$K304*V$9)+(U304/12*4*$E304*$G304*$I304*$K304*V$10)+(U304/12*3*$F304*$G304*$I304*$K304*V$10)</f>
        <v>0</v>
      </c>
      <c r="W304" s="39"/>
      <c r="X304" s="39">
        <f t="shared" ref="X304:X313" si="2809">(W304/12*5*$D304*$G304*$H304*$K304*X$9)+(W304/12*4*$E304*$G304*$I304*$K304*X$10)+(W304/12*3*$F304*$G304*$I304*$K304*X$10)</f>
        <v>0</v>
      </c>
      <c r="Y304" s="39">
        <v>25</v>
      </c>
      <c r="Z304" s="39">
        <f t="shared" ref="Z304:Z313" si="2810">(Y304/12*5*$D304*$G304*$H304*$K304*Z$9)+(Y304/12*4*$E304*$G304*$I304*$K304*Z$10)+(Y304/12*3*$F304*$G304*$I304*$K304*Z$10)</f>
        <v>803522.9927083333</v>
      </c>
      <c r="AA304" s="39">
        <v>0</v>
      </c>
      <c r="AB304" s="39">
        <f t="shared" ref="AB304:AB313" si="2811">(AA304/12*5*$D304*$G304*$H304*$K304*AB$9)+(AA304/12*4*$E304*$G304*$I304*$K304*AB$10)+(AA304/12*3*$F304*$G304*$I304*$K304*AB$10)</f>
        <v>0</v>
      </c>
      <c r="AC304" s="39">
        <v>0</v>
      </c>
      <c r="AD304" s="39">
        <f t="shared" ref="AD304:AD313" si="2812">(AC304/12*5*$D304*$G304*$H304*$K304*AD$9)+(AC304/12*4*$E304*$G304*$I304*$K304*AD$10)+(AC304/12*3*$F304*$G304*$I304*$K304*AD$10)</f>
        <v>0</v>
      </c>
      <c r="AE304" s="39">
        <v>0</v>
      </c>
      <c r="AF304" s="39">
        <f t="shared" ref="AF304:AF313" si="2813">(AE304/12*5*$D304*$G304*$H304*$K304*AF$9)+(AE304/12*4*$E304*$G304*$I304*$K304*AF$10)+(AE304/12*3*$F304*$G304*$I304*$K304*AF$10)</f>
        <v>0</v>
      </c>
      <c r="AG304" s="39">
        <v>6</v>
      </c>
      <c r="AH304" s="39">
        <f t="shared" ref="AH304:AH313" si="2814">(AG304/12*5*$D304*$G304*$H304*$K304*AH$9)+(AG304/12*4*$E304*$G304*$I304*$K304*AH$10)+(AG304/12*3*$F304*$G304*$I304*$K304*AH$10)</f>
        <v>192845.51824999999</v>
      </c>
      <c r="AI304" s="39"/>
      <c r="AJ304" s="39">
        <f t="shared" ref="AJ304:AJ313" si="2815">(AI304/12*5*$D304*$G304*$H304*$K304*AJ$9)+(AI304/12*4*$E304*$G304*$I304*$K304*AJ$10)+(AI304/12*3*$F304*$G304*$I304*$K304*AJ$10)</f>
        <v>0</v>
      </c>
      <c r="AK304" s="39"/>
      <c r="AL304" s="39">
        <f t="shared" ref="AL304:AL313" si="2816">(AK304/12*5*$D304*$G304*$H304*$K304*AL$9)+(AK304/12*4*$E304*$G304*$I304*$K304*AL$10)+(AK304/12*3*$F304*$G304*$I304*$K304*AL$10)</f>
        <v>0</v>
      </c>
      <c r="AM304" s="42">
        <v>0</v>
      </c>
      <c r="AN304" s="39">
        <f t="shared" ref="AN304:AN313" si="2817">(AM304/12*5*$D304*$G304*$H304*$K304*AN$9)+(AM304/12*4*$E304*$G304*$I304*$K304*AN$10)+(AM304/12*3*$F304*$G304*$I304*$K304*AN$10)</f>
        <v>0</v>
      </c>
      <c r="AO304" s="43">
        <v>28</v>
      </c>
      <c r="AP304" s="39">
        <f t="shared" ref="AP304:AP313" si="2818">(AO304/12*5*$D304*$G304*$H304*$L304*AP$9)+(AO304/12*4*$E304*$G304*$I304*$L304*AP$10)+(AO304/12*3*$F304*$G304*$I304*$L304*AP$10)</f>
        <v>1040232.08968</v>
      </c>
      <c r="AQ304" s="39">
        <v>0</v>
      </c>
      <c r="AR304" s="39">
        <f t="shared" ref="AR304:AR313" si="2819">(AQ304/12*5*$D304*$G304*$H304*$L304*AR$9)+(AQ304/12*4*$E304*$G304*$I304*$L304*AR$10)+(AQ304/12*3*$F304*$G304*$I304*$L304*AR$10)</f>
        <v>0</v>
      </c>
      <c r="AS304" s="39">
        <v>35</v>
      </c>
      <c r="AT304" s="39">
        <f t="shared" ref="AT304:AT313" si="2820">(AS304/12*5*$D304*$G304*$H304*$L304*AT$9)+(AS304/12*4*$E304*$G304*$I304*$L304*AT$10)+(AS304/12*3*$F304*$G304*$I304*$L304*AT$11)</f>
        <v>1300290.1120999998</v>
      </c>
      <c r="AU304" s="39">
        <v>2</v>
      </c>
      <c r="AV304" s="39">
        <f t="shared" ref="AV304:AV313" si="2821">(AU304/12*5*$D304*$G304*$H304*$L304*AV$9)+(AU304/12*4*$E304*$G304*$I304*$L304*AV$10)+(AU304/12*3*$F304*$G304*$I304*$L304*AV$10)</f>
        <v>76677.835850000003</v>
      </c>
      <c r="AW304" s="39"/>
      <c r="AX304" s="39">
        <f t="shared" ref="AX304:AX313" si="2822">(AW304/12*5*$D304*$G304*$H304*$K304*AX$9)+(AW304/12*4*$E304*$G304*$I304*$K304*AX$10)+(AW304/12*3*$F304*$G304*$I304*$K304*AX$10)</f>
        <v>0</v>
      </c>
      <c r="AY304" s="39"/>
      <c r="AZ304" s="39">
        <f t="shared" ref="AZ304:AZ313" si="2823">(AY304/12*5*$D304*$G304*$H304*$K304*AZ$9)+(AY304/12*4*$E304*$G304*$I304*$K304*AZ$10)+(AY304/12*3*$F304*$G304*$I304*$K304*AZ$10)</f>
        <v>0</v>
      </c>
      <c r="BA304" s="39">
        <v>2</v>
      </c>
      <c r="BB304" s="39">
        <f t="shared" ref="BB304:BB313" si="2824">(BA304/12*5*$D304*$G304*$H304*$L304*BB$9)+(BA304/12*4*$E304*$G304*$I304*$L304*BB$10)+(BA304/12*3*$F304*$G304*$I304*$L304*BB$10)</f>
        <v>72273.576199999996</v>
      </c>
      <c r="BC304" s="39">
        <v>0</v>
      </c>
      <c r="BD304" s="39">
        <f t="shared" ref="BD304:BD313" si="2825">(BC304/12*5*$D304*$G304*$H304*$K304*BD$9)+(BC304/12*4*$E304*$G304*$I304*$K304*BD$10)+(BC304/12*3*$F304*$G304*$I304*$K304*BD$10)</f>
        <v>0</v>
      </c>
      <c r="BE304" s="39">
        <v>0</v>
      </c>
      <c r="BF304" s="39">
        <f t="shared" ref="BF304:BF313" si="2826">(BE304/12*5*$D304*$G304*$H304*$K304*BF$9)+(BE304/12*4*$E304*$G304*$I304*$K304*BF$10)+(BE304/12*3*$F304*$G304*$I304*$K304*BF$10)</f>
        <v>0</v>
      </c>
      <c r="BG304" s="39">
        <v>0</v>
      </c>
      <c r="BH304" s="39">
        <f t="shared" ref="BH304:BH313" si="2827">(BG304/12*5*$D304*$G304*$H304*$K304*BH$9)+(BG304/12*4*$E304*$G304*$I304*$K304*BH$10)+(BG304/12*3*$F304*$G304*$I304*$K304*BH$10)</f>
        <v>0</v>
      </c>
      <c r="BI304" s="39">
        <v>0</v>
      </c>
      <c r="BJ304" s="39">
        <f t="shared" ref="BJ304:BJ313" si="2828">(BI304/12*5*$D304*$G304*$H304*$L304*BJ$9)+(BI304/12*4*$E304*$G304*$I304*$L304*BJ$10)+(BI304/12*3*$F304*$G304*$I304*$L304*BJ$10)</f>
        <v>0</v>
      </c>
      <c r="BK304" s="39">
        <v>24</v>
      </c>
      <c r="BL304" s="39">
        <f t="shared" ref="BL304:BL313" si="2829">(BK304/12*5*$D304*$G304*$H304*$K304*BL$9)+(BK304/12*4*$E304*$G304*$I304*$K304*BL$10)+(BK304/12*3*$F304*$G304*$I304*$K304*BL$10)</f>
        <v>776599.61609999987</v>
      </c>
      <c r="BM304" s="39">
        <v>56</v>
      </c>
      <c r="BN304" s="39">
        <f t="shared" ref="BN304:BN313" si="2830">(BM304/12*5*$D304*$G304*$H304*$K304*BN$9)+(BM304/12*4*$E304*$G304*$I304*$K304*BN$10)+(BM304/12*3*$F304*$G304*$I304*$K304*BN$11)</f>
        <v>1733720.1494666666</v>
      </c>
      <c r="BO304" s="49">
        <v>0</v>
      </c>
      <c r="BP304" s="39">
        <f t="shared" ref="BP304:BP313" si="2831">(BO304/12*5*$D304*$G304*$H304*$L304*BP$9)+(BO304/12*4*$E304*$G304*$I304*$L304*BP$10)+(BO304/12*3*$F304*$G304*$I304*$L304*BP$10)</f>
        <v>0</v>
      </c>
      <c r="BQ304" s="39">
        <v>0</v>
      </c>
      <c r="BR304" s="39">
        <f t="shared" ref="BR304:BR313" si="2832">(BQ304/12*5*$D304*$G304*$H304*$L304*BR$9)+(BQ304/12*4*$E304*$G304*$I304*$L304*BR$10)+(BQ304/12*3*$F304*$G304*$I304*$L304*BR$10)</f>
        <v>0</v>
      </c>
      <c r="BS304" s="39">
        <v>0</v>
      </c>
      <c r="BT304" s="39">
        <f t="shared" ref="BT304:BT313" si="2833">(BS304/12*5*$D304*$G304*$H304*$K304*BT$9)+(BS304/12*4*$E304*$G304*$I304*$K304*BT$10)+(BS304/12*3*$F304*$G304*$I304*$K304*BT$10)</f>
        <v>0</v>
      </c>
      <c r="BU304" s="39">
        <v>0</v>
      </c>
      <c r="BV304" s="39">
        <f t="shared" ref="BV304:BV313" si="2834">(BU304/12*5*$D304*$G304*$H304*$K304*BV$9)+(BU304/12*4*$E304*$G304*$I304*$K304*BV$10)+(BU304/12*3*$F304*$G304*$I304*$K304*BV$10)</f>
        <v>0</v>
      </c>
      <c r="BW304" s="39">
        <v>0</v>
      </c>
      <c r="BX304" s="39">
        <f t="shared" ref="BX304:BX313" si="2835">(BW304/12*5*$D304*$G304*$H304*$L304*BX$9)+(BW304/12*4*$E304*$G304*$I304*$L304*BX$10)+(BW304/12*3*$F304*$G304*$I304*$L304*BX$10)</f>
        <v>0</v>
      </c>
      <c r="BY304" s="39"/>
      <c r="BZ304" s="39">
        <f t="shared" ref="BZ304:BZ313" si="2836">(BY304/12*5*$D304*$G304*$H304*$L304*BZ$9)+(BY304/12*4*$E304*$G304*$I304*$L304*BZ$10)+(BY304/12*3*$F304*$G304*$I304*$L304*BZ$10)</f>
        <v>0</v>
      </c>
      <c r="CA304" s="39">
        <v>0</v>
      </c>
      <c r="CB304" s="39">
        <f t="shared" ref="CB304:CB313" si="2837">(CA304/12*5*$D304*$G304*$H304*$K304*CB$9)+(CA304/12*4*$E304*$G304*$I304*$K304*CB$10)+(CA304/12*3*$F304*$G304*$I304*$K304*CB$10)</f>
        <v>0</v>
      </c>
      <c r="CC304" s="39"/>
      <c r="CD304" s="39">
        <f t="shared" ref="CD304:CD313" si="2838">(CC304/12*5*$D304*$G304*$H304*$L304*CD$9)+(CC304/12*4*$E304*$G304*$I304*$L304*CD$10)+(CC304/12*3*$F304*$G304*$I304*$L304*CD$10)</f>
        <v>0</v>
      </c>
      <c r="CE304" s="39"/>
      <c r="CF304" s="39">
        <f t="shared" ref="CF304:CF313" si="2839">(CE304/12*5*$D304*$G304*$H304*$K304*CF$9)+(CE304/12*4*$E304*$G304*$I304*$K304*CF$10)+(CE304/12*3*$F304*$G304*$I304*$K304*CF$10)</f>
        <v>0</v>
      </c>
      <c r="CG304" s="39"/>
      <c r="CH304" s="39">
        <f t="shared" ref="CH304:CH313" si="2840">(CG304/12*5*$D304*$G304*$H304*$K304*CH$9)+(CG304/12*4*$E304*$G304*$I304*$K304*CH$10)+(CG304/12*3*$F304*$G304*$I304*$K304*CH$10)</f>
        <v>0</v>
      </c>
      <c r="CI304" s="39"/>
      <c r="CJ304" s="39">
        <f t="shared" ref="CJ304:CJ313" si="2841">(CI304/12*5*$D304*$G304*$H304*$K304*CJ$9)+(CI304/12*4*$E304*$G304*$I304*$K304*CJ$10)+(CI304/12*3*$F304*$G304*$I304*$K304*CJ$10)</f>
        <v>0</v>
      </c>
      <c r="CK304" s="39">
        <v>4</v>
      </c>
      <c r="CL304" s="39">
        <f t="shared" ref="CL304:CL313" si="2842">(CK304/12*5*$D304*$G304*$H304*$K304*CL$9)+(CK304/12*4*$E304*$G304*$I304*$K304*CL$10)+(CK304/12*3*$F304*$G304*$I304*$K304*CL$10)</f>
        <v>120455.96033333329</v>
      </c>
      <c r="CM304" s="39">
        <v>39</v>
      </c>
      <c r="CN304" s="39">
        <f t="shared" ref="CN304:CN313" si="2843">(CM304/12*5*$D304*$G304*$H304*$L304*CN$9)+(CM304/12*4*$E304*$G304*$I304*$L304*CN$10)+(CM304/12*3*$F304*$G304*$I304*$L304*CN$10)</f>
        <v>1436326.5557550001</v>
      </c>
      <c r="CO304" s="39">
        <v>19</v>
      </c>
      <c r="CP304" s="39">
        <f t="shared" ref="CP304:CP313" si="2844">(CO304/12*5*$D304*$G304*$H304*$L304*CP$9)+(CO304/12*4*$E304*$G304*$I304*$L304*CP$10)+(CO304/12*3*$F304*$G304*$I304*$L304*CP$10)</f>
        <v>804442.00861499982</v>
      </c>
      <c r="CQ304" s="44">
        <v>6</v>
      </c>
      <c r="CR304" s="39">
        <f t="shared" ref="CR304:CR313" si="2845">(CQ304/12*5*$D304*$G304*$H304*$K304*CR$9)+(CQ304/12*4*$E304*$G304*$I304*$K304*CR$10)+(CQ304/12*3*$F304*$G304*$I304*$K304*CR$10)</f>
        <v>205198.84699999995</v>
      </c>
      <c r="CS304" s="39"/>
      <c r="CT304" s="39">
        <f t="shared" ref="CT304:CT313" si="2846">(CS304/12*5*$D304*$G304*$H304*$L304*CT$9)+(CS304/12*4*$E304*$G304*$I304*$L304*CT$10)+(CS304/12*3*$F304*$G304*$I304*$L304*CT$10)</f>
        <v>0</v>
      </c>
      <c r="CU304" s="39"/>
      <c r="CV304" s="39">
        <f t="shared" ref="CV304:CV313" si="2847">(CU304/12*5*$D304*$G304*$H304*$L304*CV$9)+(CU304/12*4*$E304*$G304*$I304*$L304*CV$10)+(CU304/12*3*$F304*$G304*$I304*$L304*CV$10)</f>
        <v>0</v>
      </c>
      <c r="CW304" s="39">
        <v>15</v>
      </c>
      <c r="CX304" s="39">
        <f t="shared" ref="CX304:CX313" si="2848">(CW304/12*5*$D304*$G304*$H304*$L304*CX$9)+(CW304/12*4*$E304*$G304*$I304*$L304*CX$10)+(CW304/12*3*$F304*$G304*$I304*$L304*CX$10)</f>
        <v>621873.01732499991</v>
      </c>
      <c r="CY304" s="39"/>
      <c r="CZ304" s="39">
        <f t="shared" ref="CZ304:CZ313" si="2849">(CY304/12*5*$D304*$G304*$H304*$L304*CZ$9)+(CY304/12*4*$E304*$G304*$I304*$L304*CZ$10)+(CY304/12*3*$F304*$G304*$I304*$L304*CZ$10)</f>
        <v>0</v>
      </c>
      <c r="DA304" s="39">
        <v>13</v>
      </c>
      <c r="DB304" s="39">
        <f t="shared" ref="DB304:DB313" si="2850">(DA304/12*5*$D304*$G304*$H304*$L304*DB$9)+(DA304/12*4*$E304*$G304*$I304*$L304*DB$10)+(DA304/12*3*$F304*$G304*$I304*$L304*DB$10)</f>
        <v>538956.61501499987</v>
      </c>
      <c r="DC304" s="39">
        <v>12</v>
      </c>
      <c r="DD304" s="39">
        <f t="shared" ref="DD304:DD313" si="2851">(DC304/12*5*$D304*$G304*$H304*$K304*DD$9)+(DC304/12*4*$E304*$G304*$I304*$K304*DD$10)+(DC304/12*3*$F304*$G304*$I304*$K304*DD$10)</f>
        <v>410397.6939999999</v>
      </c>
      <c r="DE304" s="39">
        <v>4</v>
      </c>
      <c r="DF304" s="39">
        <f t="shared" ref="DF304:DF313" si="2852">(DE304/12*5*$D304*$G304*$H304*$K304*DF$9)+(DE304/12*4*$E304*$G304*$I304*$K304*DF$10)+(DE304/12*3*$F304*$G304*$I304*$K304*DF$10)</f>
        <v>140874.41503333332</v>
      </c>
      <c r="DG304" s="39"/>
      <c r="DH304" s="39">
        <f t="shared" ref="DH304:DH313" si="2853">(DG304/12*5*$D304*$G304*$H304*$L304*DH$9)+(DG304/12*4*$E304*$G304*$I304*$L304*DH$10)+(DG304/12*3*$F304*$G304*$I304*$L304*DH$10)</f>
        <v>0</v>
      </c>
      <c r="DI304" s="39">
        <v>5</v>
      </c>
      <c r="DJ304" s="39">
        <f t="shared" ref="DJ304:DJ313" si="2854">(DI304/12*5*$D304*$G304*$H304*$L304*DJ$9)+(DI304/12*4*$E304*$G304*$I304*$L304*DJ$10)+(DI304/12*3*$F304*$G304*$I304*$L304*DJ$10)</f>
        <v>222513.99449999997</v>
      </c>
      <c r="DK304" s="39"/>
      <c r="DL304" s="39">
        <f t="shared" ref="DL304:DL313" si="2855">(DK304/12*5*$D304*$G304*$H304*$M304*DL$9)+(DK304/12*4*$E304*$G304*$I304*$M304*DL$10)+(DK304/12*3*$F304*$G304*$I304*$M304*DL$10)</f>
        <v>0</v>
      </c>
      <c r="DM304" s="39">
        <v>3</v>
      </c>
      <c r="DN304" s="39">
        <f t="shared" ref="DN304:DN313" si="2856">(DM304/12*5*$D304*$G304*$H304*$N304*DN$9)+(DM304/12*4*$E304*$G304*$I304*$N304*DN$10)+(DM304/12*3*$F304*$G304*$I304*$N304*DN$10)</f>
        <v>197498.59060624996</v>
      </c>
      <c r="DO304" s="39"/>
      <c r="DP304" s="39">
        <f t="shared" si="2529"/>
        <v>0</v>
      </c>
      <c r="DQ304" s="39">
        <f t="shared" ref="DQ304:DQ321" si="2857">SUM(O304,Q304,S304,U304,W304,Y304,AA304,AC304,AE304,AG304,AI304,AK304,AM304,AO304,AQ304,AS304,AU304,AW304,AY304,BA304,BC304,BE304,BG304,BI304,BK304,BM304,BO304,BQ304,BS304,BU304,BW304,BY304,CA304,CC304,CE304,CG304,CI304,CK304,CM304,CO304,CQ304,CS304,CU304,CW304,CY304,DA304,DC304,DE304,DG304,DI304,DK304,DM304,DO304)</f>
        <v>371</v>
      </c>
      <c r="DR304" s="39">
        <f t="shared" ref="DR304:DR321" si="2858">SUM(P304,R304,T304,V304,X304,Z304,AB304,AD304,AF304,AH304,AJ304,AL304,AN304,AP304,AR304,AT304,AV304,AX304,AZ304,BB304,BD304,BF304,BH304,BJ304,BL304,BN304,BP304,BR304,BT304,BV304,BX304,BZ304,CB304,CD304,CF304,CH304,CJ304,CL304,CN304,CP304,CR304,CT304,CV304,CX304,CZ304,DB304,DD304,DF304,DH304,DJ304,DL304,DN304,DP304)</f>
        <v>13040986.727246249</v>
      </c>
    </row>
    <row r="305" spans="1:122" ht="30" customHeight="1" x14ac:dyDescent="0.25">
      <c r="A305" s="46"/>
      <c r="B305" s="47">
        <v>262</v>
      </c>
      <c r="C305" s="33" t="s">
        <v>436</v>
      </c>
      <c r="D305" s="34">
        <f t="shared" si="2531"/>
        <v>19063</v>
      </c>
      <c r="E305" s="35">
        <v>18530</v>
      </c>
      <c r="F305" s="35">
        <v>18715</v>
      </c>
      <c r="G305" s="48">
        <v>1.43</v>
      </c>
      <c r="H305" s="37">
        <v>1</v>
      </c>
      <c r="I305" s="37">
        <v>1</v>
      </c>
      <c r="J305" s="38"/>
      <c r="K305" s="34">
        <v>1.4</v>
      </c>
      <c r="L305" s="34">
        <v>1.68</v>
      </c>
      <c r="M305" s="34">
        <v>2.23</v>
      </c>
      <c r="N305" s="34">
        <v>2.57</v>
      </c>
      <c r="O305" s="39">
        <v>260</v>
      </c>
      <c r="P305" s="39">
        <f t="shared" si="2805"/>
        <v>10391299.084833335</v>
      </c>
      <c r="Q305" s="39">
        <v>118</v>
      </c>
      <c r="R305" s="39">
        <f t="shared" si="2806"/>
        <v>4716051.1231166665</v>
      </c>
      <c r="S305" s="39">
        <v>0</v>
      </c>
      <c r="T305" s="39">
        <f t="shared" si="2807"/>
        <v>0</v>
      </c>
      <c r="U305" s="39"/>
      <c r="V305" s="39">
        <f t="shared" si="2808"/>
        <v>0</v>
      </c>
      <c r="W305" s="39"/>
      <c r="X305" s="39">
        <f t="shared" si="2809"/>
        <v>0</v>
      </c>
      <c r="Y305" s="39">
        <v>30</v>
      </c>
      <c r="Z305" s="39">
        <f t="shared" si="2810"/>
        <v>1198996.04825</v>
      </c>
      <c r="AA305" s="39">
        <v>0</v>
      </c>
      <c r="AB305" s="39">
        <f t="shared" si="2811"/>
        <v>0</v>
      </c>
      <c r="AC305" s="39">
        <v>0</v>
      </c>
      <c r="AD305" s="39">
        <f t="shared" si="2812"/>
        <v>0</v>
      </c>
      <c r="AE305" s="39">
        <v>0</v>
      </c>
      <c r="AF305" s="39">
        <f t="shared" si="2813"/>
        <v>0</v>
      </c>
      <c r="AG305" s="39">
        <v>1</v>
      </c>
      <c r="AH305" s="39">
        <f t="shared" si="2814"/>
        <v>39966.534941666658</v>
      </c>
      <c r="AI305" s="39">
        <v>3</v>
      </c>
      <c r="AJ305" s="39">
        <f t="shared" si="2815"/>
        <v>102089.56257499999</v>
      </c>
      <c r="AK305" s="39"/>
      <c r="AL305" s="39">
        <f t="shared" si="2816"/>
        <v>0</v>
      </c>
      <c r="AM305" s="42">
        <v>0</v>
      </c>
      <c r="AN305" s="39">
        <f t="shared" si="2817"/>
        <v>0</v>
      </c>
      <c r="AO305" s="43">
        <v>21</v>
      </c>
      <c r="AP305" s="39">
        <f t="shared" si="2818"/>
        <v>970129.49233199982</v>
      </c>
      <c r="AQ305" s="39">
        <v>0</v>
      </c>
      <c r="AR305" s="39">
        <f t="shared" si="2819"/>
        <v>0</v>
      </c>
      <c r="AS305" s="39">
        <v>132</v>
      </c>
      <c r="AT305" s="39">
        <f t="shared" si="2820"/>
        <v>6097956.8089439999</v>
      </c>
      <c r="AU305" s="39">
        <v>8</v>
      </c>
      <c r="AV305" s="39">
        <f t="shared" si="2821"/>
        <v>381388.88787999994</v>
      </c>
      <c r="AW305" s="39"/>
      <c r="AX305" s="39">
        <f t="shared" si="2822"/>
        <v>0</v>
      </c>
      <c r="AY305" s="39"/>
      <c r="AZ305" s="39">
        <f t="shared" si="2823"/>
        <v>0</v>
      </c>
      <c r="BA305" s="39">
        <v>11</v>
      </c>
      <c r="BB305" s="39">
        <f t="shared" si="2824"/>
        <v>494288.41461999994</v>
      </c>
      <c r="BC305" s="39">
        <v>0</v>
      </c>
      <c r="BD305" s="39">
        <f t="shared" si="2825"/>
        <v>0</v>
      </c>
      <c r="BE305" s="39">
        <v>0</v>
      </c>
      <c r="BF305" s="39">
        <f t="shared" si="2826"/>
        <v>0</v>
      </c>
      <c r="BG305" s="39">
        <v>0</v>
      </c>
      <c r="BH305" s="39">
        <f t="shared" si="2827"/>
        <v>0</v>
      </c>
      <c r="BI305" s="39">
        <v>0</v>
      </c>
      <c r="BJ305" s="39">
        <f t="shared" si="2828"/>
        <v>0</v>
      </c>
      <c r="BK305" s="39">
        <v>84</v>
      </c>
      <c r="BL305" s="39">
        <f t="shared" si="2829"/>
        <v>3379896.5900699995</v>
      </c>
      <c r="BM305" s="39">
        <v>255</v>
      </c>
      <c r="BN305" s="39">
        <f t="shared" si="2830"/>
        <v>9816786.5295499992</v>
      </c>
      <c r="BO305" s="49">
        <v>0</v>
      </c>
      <c r="BP305" s="39">
        <f t="shared" si="2831"/>
        <v>0</v>
      </c>
      <c r="BQ305" s="39">
        <v>0</v>
      </c>
      <c r="BR305" s="39">
        <f t="shared" si="2832"/>
        <v>0</v>
      </c>
      <c r="BS305" s="39">
        <v>0</v>
      </c>
      <c r="BT305" s="39">
        <f t="shared" si="2833"/>
        <v>0</v>
      </c>
      <c r="BU305" s="39">
        <v>0</v>
      </c>
      <c r="BV305" s="39">
        <f t="shared" si="2834"/>
        <v>0</v>
      </c>
      <c r="BW305" s="39">
        <v>0</v>
      </c>
      <c r="BX305" s="39">
        <f t="shared" si="2835"/>
        <v>0</v>
      </c>
      <c r="BY305" s="39"/>
      <c r="BZ305" s="39">
        <f t="shared" si="2836"/>
        <v>0</v>
      </c>
      <c r="CA305" s="39">
        <v>0</v>
      </c>
      <c r="CB305" s="39">
        <f t="shared" si="2837"/>
        <v>0</v>
      </c>
      <c r="CC305" s="39">
        <v>6</v>
      </c>
      <c r="CD305" s="39">
        <f t="shared" si="2838"/>
        <v>246579.69335999998</v>
      </c>
      <c r="CE305" s="39">
        <v>30</v>
      </c>
      <c r="CF305" s="39">
        <f t="shared" si="2839"/>
        <v>1154916.0622999999</v>
      </c>
      <c r="CG305" s="39"/>
      <c r="CH305" s="39">
        <f t="shared" si="2840"/>
        <v>0</v>
      </c>
      <c r="CI305" s="39"/>
      <c r="CJ305" s="39">
        <f t="shared" si="2841"/>
        <v>0</v>
      </c>
      <c r="CK305" s="39"/>
      <c r="CL305" s="39">
        <f t="shared" si="2842"/>
        <v>0</v>
      </c>
      <c r="CM305" s="39">
        <v>18</v>
      </c>
      <c r="CN305" s="39">
        <f t="shared" si="2843"/>
        <v>824326.5450419999</v>
      </c>
      <c r="CO305" s="39"/>
      <c r="CP305" s="39">
        <f t="shared" si="2844"/>
        <v>0</v>
      </c>
      <c r="CQ305" s="44"/>
      <c r="CR305" s="39">
        <f t="shared" si="2845"/>
        <v>0</v>
      </c>
      <c r="CS305" s="39"/>
      <c r="CT305" s="39">
        <f t="shared" si="2846"/>
        <v>0</v>
      </c>
      <c r="CU305" s="39"/>
      <c r="CV305" s="39">
        <f t="shared" si="2847"/>
        <v>0</v>
      </c>
      <c r="CW305" s="39"/>
      <c r="CX305" s="39">
        <f t="shared" si="2848"/>
        <v>0</v>
      </c>
      <c r="CY305" s="39">
        <v>1</v>
      </c>
      <c r="CZ305" s="39">
        <f t="shared" si="2849"/>
        <v>51456.961555999987</v>
      </c>
      <c r="DA305" s="39">
        <v>23</v>
      </c>
      <c r="DB305" s="39">
        <f t="shared" si="2850"/>
        <v>1185704.5530329999</v>
      </c>
      <c r="DC305" s="39"/>
      <c r="DD305" s="39">
        <f t="shared" si="2851"/>
        <v>0</v>
      </c>
      <c r="DE305" s="39"/>
      <c r="DF305" s="39">
        <f t="shared" si="2852"/>
        <v>0</v>
      </c>
      <c r="DG305" s="39"/>
      <c r="DH305" s="39">
        <f t="shared" si="2853"/>
        <v>0</v>
      </c>
      <c r="DI305" s="39">
        <v>4</v>
      </c>
      <c r="DJ305" s="39">
        <f t="shared" si="2854"/>
        <v>221353.05191999997</v>
      </c>
      <c r="DK305" s="39"/>
      <c r="DL305" s="39">
        <f t="shared" si="2855"/>
        <v>0</v>
      </c>
      <c r="DM305" s="39"/>
      <c r="DN305" s="39">
        <f t="shared" si="2856"/>
        <v>0</v>
      </c>
      <c r="DO305" s="39"/>
      <c r="DP305" s="39">
        <f t="shared" si="2529"/>
        <v>0</v>
      </c>
      <c r="DQ305" s="39">
        <f t="shared" si="2857"/>
        <v>1005</v>
      </c>
      <c r="DR305" s="39">
        <f t="shared" si="2858"/>
        <v>41273185.944323659</v>
      </c>
    </row>
    <row r="306" spans="1:122" ht="30" customHeight="1" x14ac:dyDescent="0.25">
      <c r="A306" s="46"/>
      <c r="B306" s="47">
        <v>263</v>
      </c>
      <c r="C306" s="33" t="s">
        <v>437</v>
      </c>
      <c r="D306" s="34">
        <f t="shared" si="2531"/>
        <v>19063</v>
      </c>
      <c r="E306" s="35">
        <v>18530</v>
      </c>
      <c r="F306" s="35">
        <v>18715</v>
      </c>
      <c r="G306" s="48">
        <v>3</v>
      </c>
      <c r="H306" s="37">
        <v>1</v>
      </c>
      <c r="I306" s="37">
        <v>1</v>
      </c>
      <c r="J306" s="38"/>
      <c r="K306" s="34">
        <v>1.4</v>
      </c>
      <c r="L306" s="34">
        <v>1.68</v>
      </c>
      <c r="M306" s="34">
        <v>2.23</v>
      </c>
      <c r="N306" s="34">
        <v>2.57</v>
      </c>
      <c r="O306" s="39">
        <v>56</v>
      </c>
      <c r="P306" s="39">
        <f t="shared" si="2805"/>
        <v>4695369.1400000006</v>
      </c>
      <c r="Q306" s="39">
        <v>5</v>
      </c>
      <c r="R306" s="39">
        <f t="shared" si="2806"/>
        <v>419229.38750000001</v>
      </c>
      <c r="S306" s="39"/>
      <c r="T306" s="39">
        <f t="shared" si="2807"/>
        <v>0</v>
      </c>
      <c r="U306" s="39"/>
      <c r="V306" s="39">
        <f t="shared" si="2808"/>
        <v>0</v>
      </c>
      <c r="W306" s="39"/>
      <c r="X306" s="39">
        <f t="shared" si="2809"/>
        <v>0</v>
      </c>
      <c r="Y306" s="39">
        <v>25</v>
      </c>
      <c r="Z306" s="39">
        <f t="shared" si="2810"/>
        <v>2096146.9375</v>
      </c>
      <c r="AA306" s="39"/>
      <c r="AB306" s="39">
        <f t="shared" si="2811"/>
        <v>0</v>
      </c>
      <c r="AC306" s="39"/>
      <c r="AD306" s="39">
        <f t="shared" si="2812"/>
        <v>0</v>
      </c>
      <c r="AE306" s="39">
        <v>0</v>
      </c>
      <c r="AF306" s="39">
        <f t="shared" si="2813"/>
        <v>0</v>
      </c>
      <c r="AG306" s="39">
        <v>0</v>
      </c>
      <c r="AH306" s="39">
        <f t="shared" si="2814"/>
        <v>0</v>
      </c>
      <c r="AI306" s="39"/>
      <c r="AJ306" s="39">
        <f t="shared" si="2815"/>
        <v>0</v>
      </c>
      <c r="AK306" s="39"/>
      <c r="AL306" s="39">
        <f t="shared" si="2816"/>
        <v>0</v>
      </c>
      <c r="AM306" s="42">
        <v>0</v>
      </c>
      <c r="AN306" s="39">
        <f t="shared" si="2817"/>
        <v>0</v>
      </c>
      <c r="AO306" s="43">
        <v>0</v>
      </c>
      <c r="AP306" s="39">
        <f t="shared" si="2818"/>
        <v>0</v>
      </c>
      <c r="AQ306" s="39"/>
      <c r="AR306" s="39">
        <f t="shared" si="2819"/>
        <v>0</v>
      </c>
      <c r="AS306" s="39">
        <v>5</v>
      </c>
      <c r="AT306" s="39">
        <f t="shared" si="2820"/>
        <v>484580.16599999997</v>
      </c>
      <c r="AU306" s="39">
        <v>2</v>
      </c>
      <c r="AV306" s="39">
        <f t="shared" si="2821"/>
        <v>200029.13699999999</v>
      </c>
      <c r="AW306" s="39"/>
      <c r="AX306" s="39">
        <f t="shared" si="2822"/>
        <v>0</v>
      </c>
      <c r="AY306" s="39"/>
      <c r="AZ306" s="39">
        <f t="shared" si="2823"/>
        <v>0</v>
      </c>
      <c r="BA306" s="39"/>
      <c r="BB306" s="39">
        <f t="shared" si="2824"/>
        <v>0</v>
      </c>
      <c r="BC306" s="39"/>
      <c r="BD306" s="39">
        <f t="shared" si="2825"/>
        <v>0</v>
      </c>
      <c r="BE306" s="39"/>
      <c r="BF306" s="39">
        <f t="shared" si="2826"/>
        <v>0</v>
      </c>
      <c r="BG306" s="39"/>
      <c r="BH306" s="39">
        <f t="shared" si="2827"/>
        <v>0</v>
      </c>
      <c r="BI306" s="39"/>
      <c r="BJ306" s="39">
        <f t="shared" si="2828"/>
        <v>0</v>
      </c>
      <c r="BK306" s="39">
        <v>26</v>
      </c>
      <c r="BL306" s="39">
        <f t="shared" si="2829"/>
        <v>2194738.0455</v>
      </c>
      <c r="BM306" s="39">
        <v>9</v>
      </c>
      <c r="BN306" s="39">
        <f t="shared" si="2830"/>
        <v>726870.24900000007</v>
      </c>
      <c r="BO306" s="49"/>
      <c r="BP306" s="39">
        <f t="shared" si="2831"/>
        <v>0</v>
      </c>
      <c r="BQ306" s="39"/>
      <c r="BR306" s="39">
        <f t="shared" si="2832"/>
        <v>0</v>
      </c>
      <c r="BS306" s="39"/>
      <c r="BT306" s="39">
        <f t="shared" si="2833"/>
        <v>0</v>
      </c>
      <c r="BU306" s="39"/>
      <c r="BV306" s="39">
        <f t="shared" si="2834"/>
        <v>0</v>
      </c>
      <c r="BW306" s="39"/>
      <c r="BX306" s="39">
        <f t="shared" si="2835"/>
        <v>0</v>
      </c>
      <c r="BY306" s="39"/>
      <c r="BZ306" s="39">
        <f t="shared" si="2836"/>
        <v>0</v>
      </c>
      <c r="CA306" s="39"/>
      <c r="CB306" s="39">
        <f t="shared" si="2837"/>
        <v>0</v>
      </c>
      <c r="CC306" s="39"/>
      <c r="CD306" s="39">
        <f t="shared" si="2838"/>
        <v>0</v>
      </c>
      <c r="CE306" s="39"/>
      <c r="CF306" s="39">
        <f t="shared" si="2839"/>
        <v>0</v>
      </c>
      <c r="CG306" s="39"/>
      <c r="CH306" s="39">
        <f t="shared" si="2840"/>
        <v>0</v>
      </c>
      <c r="CI306" s="39"/>
      <c r="CJ306" s="39">
        <f t="shared" si="2841"/>
        <v>0</v>
      </c>
      <c r="CK306" s="39"/>
      <c r="CL306" s="39">
        <f t="shared" si="2842"/>
        <v>0</v>
      </c>
      <c r="CM306" s="39"/>
      <c r="CN306" s="39">
        <f t="shared" si="2843"/>
        <v>0</v>
      </c>
      <c r="CO306" s="39"/>
      <c r="CP306" s="39">
        <f t="shared" si="2844"/>
        <v>0</v>
      </c>
      <c r="CQ306" s="44"/>
      <c r="CR306" s="39">
        <f t="shared" si="2845"/>
        <v>0</v>
      </c>
      <c r="CS306" s="39"/>
      <c r="CT306" s="39">
        <f t="shared" si="2846"/>
        <v>0</v>
      </c>
      <c r="CU306" s="39"/>
      <c r="CV306" s="39">
        <f t="shared" si="2847"/>
        <v>0</v>
      </c>
      <c r="CW306" s="39"/>
      <c r="CX306" s="39">
        <f t="shared" si="2848"/>
        <v>0</v>
      </c>
      <c r="CY306" s="39"/>
      <c r="CZ306" s="39">
        <f t="shared" si="2849"/>
        <v>0</v>
      </c>
      <c r="DA306" s="39">
        <v>3</v>
      </c>
      <c r="DB306" s="39">
        <f t="shared" si="2850"/>
        <v>324455.48729999998</v>
      </c>
      <c r="DC306" s="39"/>
      <c r="DD306" s="39">
        <f t="shared" si="2851"/>
        <v>0</v>
      </c>
      <c r="DE306" s="39"/>
      <c r="DF306" s="39">
        <f t="shared" si="2852"/>
        <v>0</v>
      </c>
      <c r="DG306" s="39"/>
      <c r="DH306" s="39">
        <f t="shared" si="2853"/>
        <v>0</v>
      </c>
      <c r="DI306" s="39">
        <v>1</v>
      </c>
      <c r="DJ306" s="39">
        <f t="shared" si="2854"/>
        <v>116094.25799999999</v>
      </c>
      <c r="DK306" s="39"/>
      <c r="DL306" s="39">
        <f t="shared" si="2855"/>
        <v>0</v>
      </c>
      <c r="DM306" s="39"/>
      <c r="DN306" s="39">
        <f t="shared" si="2856"/>
        <v>0</v>
      </c>
      <c r="DO306" s="39"/>
      <c r="DP306" s="39">
        <f t="shared" si="2529"/>
        <v>0</v>
      </c>
      <c r="DQ306" s="39">
        <f t="shared" si="2857"/>
        <v>132</v>
      </c>
      <c r="DR306" s="39">
        <f t="shared" si="2858"/>
        <v>11257512.807800001</v>
      </c>
    </row>
    <row r="307" spans="1:122" ht="30" customHeight="1" x14ac:dyDescent="0.25">
      <c r="A307" s="46"/>
      <c r="B307" s="47">
        <v>264</v>
      </c>
      <c r="C307" s="33" t="s">
        <v>438</v>
      </c>
      <c r="D307" s="34">
        <f t="shared" si="2531"/>
        <v>19063</v>
      </c>
      <c r="E307" s="35">
        <v>18530</v>
      </c>
      <c r="F307" s="35">
        <v>18715</v>
      </c>
      <c r="G307" s="48">
        <v>4.3</v>
      </c>
      <c r="H307" s="37">
        <v>1</v>
      </c>
      <c r="I307" s="37">
        <v>1</v>
      </c>
      <c r="J307" s="38"/>
      <c r="K307" s="34">
        <v>1.4</v>
      </c>
      <c r="L307" s="34">
        <v>1.68</v>
      </c>
      <c r="M307" s="34">
        <v>2.23</v>
      </c>
      <c r="N307" s="34">
        <v>2.57</v>
      </c>
      <c r="O307" s="39">
        <v>11</v>
      </c>
      <c r="P307" s="39">
        <f t="shared" si="2805"/>
        <v>1321970.0019166665</v>
      </c>
      <c r="Q307" s="39"/>
      <c r="R307" s="39">
        <f t="shared" si="2806"/>
        <v>0</v>
      </c>
      <c r="S307" s="39"/>
      <c r="T307" s="39">
        <f t="shared" si="2807"/>
        <v>0</v>
      </c>
      <c r="U307" s="39"/>
      <c r="V307" s="39">
        <f t="shared" si="2808"/>
        <v>0</v>
      </c>
      <c r="W307" s="39"/>
      <c r="X307" s="39">
        <f t="shared" si="2809"/>
        <v>0</v>
      </c>
      <c r="Y307" s="39">
        <v>0</v>
      </c>
      <c r="Z307" s="39">
        <f t="shared" si="2810"/>
        <v>0</v>
      </c>
      <c r="AA307" s="39"/>
      <c r="AB307" s="39">
        <f t="shared" si="2811"/>
        <v>0</v>
      </c>
      <c r="AC307" s="39"/>
      <c r="AD307" s="39">
        <f t="shared" si="2812"/>
        <v>0</v>
      </c>
      <c r="AE307" s="39">
        <v>0</v>
      </c>
      <c r="AF307" s="39">
        <f t="shared" si="2813"/>
        <v>0</v>
      </c>
      <c r="AG307" s="39">
        <v>0</v>
      </c>
      <c r="AH307" s="39">
        <f t="shared" si="2814"/>
        <v>0</v>
      </c>
      <c r="AI307" s="39"/>
      <c r="AJ307" s="39">
        <f t="shared" si="2815"/>
        <v>0</v>
      </c>
      <c r="AK307" s="39"/>
      <c r="AL307" s="39">
        <f t="shared" si="2816"/>
        <v>0</v>
      </c>
      <c r="AM307" s="42">
        <v>0</v>
      </c>
      <c r="AN307" s="39">
        <f t="shared" si="2817"/>
        <v>0</v>
      </c>
      <c r="AO307" s="43">
        <v>0</v>
      </c>
      <c r="AP307" s="39">
        <f t="shared" si="2818"/>
        <v>0</v>
      </c>
      <c r="AQ307" s="39"/>
      <c r="AR307" s="39">
        <f t="shared" si="2819"/>
        <v>0</v>
      </c>
      <c r="AS307" s="39">
        <v>2</v>
      </c>
      <c r="AT307" s="39">
        <f t="shared" si="2820"/>
        <v>277825.96183999995</v>
      </c>
      <c r="AU307" s="39"/>
      <c r="AV307" s="39">
        <f t="shared" si="2821"/>
        <v>0</v>
      </c>
      <c r="AW307" s="39"/>
      <c r="AX307" s="39">
        <f t="shared" si="2822"/>
        <v>0</v>
      </c>
      <c r="AY307" s="39"/>
      <c r="AZ307" s="39">
        <f t="shared" si="2823"/>
        <v>0</v>
      </c>
      <c r="BA307" s="39"/>
      <c r="BB307" s="39">
        <f t="shared" si="2824"/>
        <v>0</v>
      </c>
      <c r="BC307" s="39"/>
      <c r="BD307" s="39">
        <f t="shared" si="2825"/>
        <v>0</v>
      </c>
      <c r="BE307" s="39"/>
      <c r="BF307" s="39">
        <f t="shared" si="2826"/>
        <v>0</v>
      </c>
      <c r="BG307" s="39"/>
      <c r="BH307" s="39">
        <f t="shared" si="2827"/>
        <v>0</v>
      </c>
      <c r="BI307" s="39"/>
      <c r="BJ307" s="39">
        <f t="shared" si="2828"/>
        <v>0</v>
      </c>
      <c r="BK307" s="39">
        <v>1</v>
      </c>
      <c r="BL307" s="39">
        <f t="shared" si="2829"/>
        <v>120991.96917499998</v>
      </c>
      <c r="BM307" s="39">
        <v>3</v>
      </c>
      <c r="BN307" s="39">
        <f t="shared" si="2830"/>
        <v>347282.4523</v>
      </c>
      <c r="BO307" s="49"/>
      <c r="BP307" s="39">
        <f t="shared" si="2831"/>
        <v>0</v>
      </c>
      <c r="BQ307" s="39"/>
      <c r="BR307" s="39">
        <f t="shared" si="2832"/>
        <v>0</v>
      </c>
      <c r="BS307" s="39"/>
      <c r="BT307" s="39">
        <f t="shared" si="2833"/>
        <v>0</v>
      </c>
      <c r="BU307" s="39"/>
      <c r="BV307" s="39">
        <f t="shared" si="2834"/>
        <v>0</v>
      </c>
      <c r="BW307" s="39"/>
      <c r="BX307" s="39">
        <f t="shared" si="2835"/>
        <v>0</v>
      </c>
      <c r="BY307" s="39"/>
      <c r="BZ307" s="39">
        <f t="shared" si="2836"/>
        <v>0</v>
      </c>
      <c r="CA307" s="39"/>
      <c r="CB307" s="39">
        <f t="shared" si="2837"/>
        <v>0</v>
      </c>
      <c r="CC307" s="39"/>
      <c r="CD307" s="39">
        <f t="shared" si="2838"/>
        <v>0</v>
      </c>
      <c r="CE307" s="39"/>
      <c r="CF307" s="39">
        <f t="shared" si="2839"/>
        <v>0</v>
      </c>
      <c r="CG307" s="39"/>
      <c r="CH307" s="39">
        <f t="shared" si="2840"/>
        <v>0</v>
      </c>
      <c r="CI307" s="39"/>
      <c r="CJ307" s="39">
        <f t="shared" si="2841"/>
        <v>0</v>
      </c>
      <c r="CK307" s="39"/>
      <c r="CL307" s="39">
        <f t="shared" si="2842"/>
        <v>0</v>
      </c>
      <c r="CM307" s="39"/>
      <c r="CN307" s="39">
        <f t="shared" si="2843"/>
        <v>0</v>
      </c>
      <c r="CO307" s="39"/>
      <c r="CP307" s="39">
        <f t="shared" si="2844"/>
        <v>0</v>
      </c>
      <c r="CQ307" s="44"/>
      <c r="CR307" s="39">
        <f t="shared" si="2845"/>
        <v>0</v>
      </c>
      <c r="CS307" s="39"/>
      <c r="CT307" s="39">
        <f t="shared" si="2846"/>
        <v>0</v>
      </c>
      <c r="CU307" s="39"/>
      <c r="CV307" s="39">
        <f t="shared" si="2847"/>
        <v>0</v>
      </c>
      <c r="CW307" s="39"/>
      <c r="CX307" s="39">
        <f t="shared" si="2848"/>
        <v>0</v>
      </c>
      <c r="CY307" s="39"/>
      <c r="CZ307" s="39">
        <f t="shared" si="2849"/>
        <v>0</v>
      </c>
      <c r="DA307" s="39"/>
      <c r="DB307" s="39">
        <f t="shared" si="2850"/>
        <v>0</v>
      </c>
      <c r="DC307" s="39"/>
      <c r="DD307" s="39">
        <f t="shared" si="2851"/>
        <v>0</v>
      </c>
      <c r="DE307" s="39"/>
      <c r="DF307" s="39">
        <f t="shared" si="2852"/>
        <v>0</v>
      </c>
      <c r="DG307" s="39"/>
      <c r="DH307" s="39">
        <f t="shared" si="2853"/>
        <v>0</v>
      </c>
      <c r="DI307" s="39"/>
      <c r="DJ307" s="39">
        <f t="shared" si="2854"/>
        <v>0</v>
      </c>
      <c r="DK307" s="39"/>
      <c r="DL307" s="39">
        <f t="shared" si="2855"/>
        <v>0</v>
      </c>
      <c r="DM307" s="39"/>
      <c r="DN307" s="39">
        <f t="shared" si="2856"/>
        <v>0</v>
      </c>
      <c r="DO307" s="39"/>
      <c r="DP307" s="39">
        <f t="shared" si="2529"/>
        <v>0</v>
      </c>
      <c r="DQ307" s="39">
        <f t="shared" si="2857"/>
        <v>17</v>
      </c>
      <c r="DR307" s="39">
        <f t="shared" si="2858"/>
        <v>2068070.3852316665</v>
      </c>
    </row>
    <row r="308" spans="1:122" ht="30" customHeight="1" x14ac:dyDescent="0.25">
      <c r="A308" s="46"/>
      <c r="B308" s="47">
        <v>265</v>
      </c>
      <c r="C308" s="33" t="s">
        <v>439</v>
      </c>
      <c r="D308" s="34">
        <f t="shared" si="2531"/>
        <v>19063</v>
      </c>
      <c r="E308" s="35">
        <v>18530</v>
      </c>
      <c r="F308" s="35">
        <v>18715</v>
      </c>
      <c r="G308" s="48">
        <v>2.42</v>
      </c>
      <c r="H308" s="37">
        <v>1</v>
      </c>
      <c r="I308" s="37">
        <v>1</v>
      </c>
      <c r="J308" s="38"/>
      <c r="K308" s="34">
        <v>1.4</v>
      </c>
      <c r="L308" s="34">
        <v>1.68</v>
      </c>
      <c r="M308" s="34">
        <v>2.23</v>
      </c>
      <c r="N308" s="34">
        <v>2.57</v>
      </c>
      <c r="O308" s="39">
        <v>11</v>
      </c>
      <c r="P308" s="39">
        <f t="shared" si="2805"/>
        <v>743992.41968333325</v>
      </c>
      <c r="Q308" s="39">
        <v>10</v>
      </c>
      <c r="R308" s="39">
        <f t="shared" si="2806"/>
        <v>676356.74516666669</v>
      </c>
      <c r="S308" s="39">
        <v>0</v>
      </c>
      <c r="T308" s="39">
        <f t="shared" si="2807"/>
        <v>0</v>
      </c>
      <c r="U308" s="39"/>
      <c r="V308" s="39">
        <f t="shared" si="2808"/>
        <v>0</v>
      </c>
      <c r="W308" s="39"/>
      <c r="X308" s="39">
        <f t="shared" si="2809"/>
        <v>0</v>
      </c>
      <c r="Y308" s="39">
        <v>0</v>
      </c>
      <c r="Z308" s="39">
        <f t="shared" si="2810"/>
        <v>0</v>
      </c>
      <c r="AA308" s="39">
        <v>0</v>
      </c>
      <c r="AB308" s="39">
        <f t="shared" si="2811"/>
        <v>0</v>
      </c>
      <c r="AC308" s="39">
        <v>0</v>
      </c>
      <c r="AD308" s="39">
        <f t="shared" si="2812"/>
        <v>0</v>
      </c>
      <c r="AE308" s="39">
        <v>0</v>
      </c>
      <c r="AF308" s="39">
        <f t="shared" si="2813"/>
        <v>0</v>
      </c>
      <c r="AG308" s="39">
        <v>1</v>
      </c>
      <c r="AH308" s="39">
        <f t="shared" si="2814"/>
        <v>67635.674516666651</v>
      </c>
      <c r="AI308" s="39">
        <v>0</v>
      </c>
      <c r="AJ308" s="39">
        <f t="shared" si="2815"/>
        <v>0</v>
      </c>
      <c r="AK308" s="39"/>
      <c r="AL308" s="39">
        <f t="shared" si="2816"/>
        <v>0</v>
      </c>
      <c r="AM308" s="42">
        <v>0</v>
      </c>
      <c r="AN308" s="39">
        <f t="shared" si="2817"/>
        <v>0</v>
      </c>
      <c r="AO308" s="43">
        <v>1</v>
      </c>
      <c r="AP308" s="39">
        <f t="shared" si="2818"/>
        <v>78178.933447999996</v>
      </c>
      <c r="AQ308" s="39">
        <v>0</v>
      </c>
      <c r="AR308" s="39">
        <f t="shared" si="2819"/>
        <v>0</v>
      </c>
      <c r="AS308" s="39">
        <v>9</v>
      </c>
      <c r="AT308" s="39">
        <f t="shared" si="2820"/>
        <v>703610.40103200008</v>
      </c>
      <c r="AU308" s="39">
        <v>0</v>
      </c>
      <c r="AV308" s="39">
        <f t="shared" si="2821"/>
        <v>0</v>
      </c>
      <c r="AW308" s="39"/>
      <c r="AX308" s="39">
        <f t="shared" si="2822"/>
        <v>0</v>
      </c>
      <c r="AY308" s="39"/>
      <c r="AZ308" s="39">
        <f t="shared" si="2823"/>
        <v>0</v>
      </c>
      <c r="BA308" s="39">
        <v>0</v>
      </c>
      <c r="BB308" s="39">
        <f t="shared" si="2824"/>
        <v>0</v>
      </c>
      <c r="BC308" s="39">
        <v>0</v>
      </c>
      <c r="BD308" s="39">
        <f t="shared" si="2825"/>
        <v>0</v>
      </c>
      <c r="BE308" s="39">
        <v>0</v>
      </c>
      <c r="BF308" s="39">
        <f t="shared" si="2826"/>
        <v>0</v>
      </c>
      <c r="BG308" s="39">
        <v>0</v>
      </c>
      <c r="BH308" s="39">
        <f t="shared" si="2827"/>
        <v>0</v>
      </c>
      <c r="BI308" s="39">
        <v>0</v>
      </c>
      <c r="BJ308" s="39">
        <f t="shared" si="2828"/>
        <v>0</v>
      </c>
      <c r="BK308" s="39">
        <v>3</v>
      </c>
      <c r="BL308" s="39">
        <f t="shared" si="2829"/>
        <v>204279.46423499996</v>
      </c>
      <c r="BM308" s="39">
        <v>5</v>
      </c>
      <c r="BN308" s="39">
        <f t="shared" si="2830"/>
        <v>325745.55603333336</v>
      </c>
      <c r="BO308" s="49">
        <v>0</v>
      </c>
      <c r="BP308" s="39">
        <f t="shared" si="2831"/>
        <v>0</v>
      </c>
      <c r="BQ308" s="39">
        <v>0</v>
      </c>
      <c r="BR308" s="39">
        <f t="shared" si="2832"/>
        <v>0</v>
      </c>
      <c r="BS308" s="39">
        <v>0</v>
      </c>
      <c r="BT308" s="39">
        <f t="shared" si="2833"/>
        <v>0</v>
      </c>
      <c r="BU308" s="39">
        <v>0</v>
      </c>
      <c r="BV308" s="39">
        <f t="shared" si="2834"/>
        <v>0</v>
      </c>
      <c r="BW308" s="39">
        <v>0</v>
      </c>
      <c r="BX308" s="39">
        <f t="shared" si="2835"/>
        <v>0</v>
      </c>
      <c r="BY308" s="39"/>
      <c r="BZ308" s="39">
        <f t="shared" si="2836"/>
        <v>0</v>
      </c>
      <c r="CA308" s="39">
        <v>0</v>
      </c>
      <c r="CB308" s="39">
        <f t="shared" si="2837"/>
        <v>0</v>
      </c>
      <c r="CC308" s="39">
        <v>0</v>
      </c>
      <c r="CD308" s="39">
        <f t="shared" si="2838"/>
        <v>0</v>
      </c>
      <c r="CE308" s="39">
        <v>0</v>
      </c>
      <c r="CF308" s="39">
        <f t="shared" si="2839"/>
        <v>0</v>
      </c>
      <c r="CG308" s="39"/>
      <c r="CH308" s="39">
        <f t="shared" si="2840"/>
        <v>0</v>
      </c>
      <c r="CI308" s="39"/>
      <c r="CJ308" s="39">
        <f t="shared" si="2841"/>
        <v>0</v>
      </c>
      <c r="CK308" s="39">
        <v>3</v>
      </c>
      <c r="CL308" s="39">
        <f t="shared" si="2842"/>
        <v>190110.92869999999</v>
      </c>
      <c r="CM308" s="39">
        <v>4</v>
      </c>
      <c r="CN308" s="39">
        <f t="shared" si="2843"/>
        <v>310003.14514399995</v>
      </c>
      <c r="CO308" s="39"/>
      <c r="CP308" s="39">
        <f t="shared" si="2844"/>
        <v>0</v>
      </c>
      <c r="CQ308" s="44"/>
      <c r="CR308" s="39">
        <f t="shared" si="2845"/>
        <v>0</v>
      </c>
      <c r="CS308" s="39">
        <v>3</v>
      </c>
      <c r="CT308" s="39">
        <f t="shared" si="2846"/>
        <v>261243.035592</v>
      </c>
      <c r="CU308" s="39"/>
      <c r="CV308" s="39">
        <f t="shared" si="2847"/>
        <v>0</v>
      </c>
      <c r="CW308" s="39"/>
      <c r="CX308" s="39">
        <f t="shared" si="2848"/>
        <v>0</v>
      </c>
      <c r="CY308" s="39">
        <v>4</v>
      </c>
      <c r="CZ308" s="39">
        <f t="shared" si="2849"/>
        <v>348324.047456</v>
      </c>
      <c r="DA308" s="39">
        <v>1</v>
      </c>
      <c r="DB308" s="39">
        <f t="shared" si="2850"/>
        <v>87242.475473999977</v>
      </c>
      <c r="DC308" s="39"/>
      <c r="DD308" s="39">
        <f t="shared" si="2851"/>
        <v>0</v>
      </c>
      <c r="DE308" s="39">
        <v>3</v>
      </c>
      <c r="DF308" s="39">
        <f t="shared" si="2852"/>
        <v>222336.57676999999</v>
      </c>
      <c r="DG308" s="39"/>
      <c r="DH308" s="39">
        <f t="shared" si="2853"/>
        <v>0</v>
      </c>
      <c r="DI308" s="39"/>
      <c r="DJ308" s="39">
        <f t="shared" si="2854"/>
        <v>0</v>
      </c>
      <c r="DK308" s="39"/>
      <c r="DL308" s="39">
        <f t="shared" si="2855"/>
        <v>0</v>
      </c>
      <c r="DM308" s="39">
        <v>1</v>
      </c>
      <c r="DN308" s="39">
        <f t="shared" si="2856"/>
        <v>138535.2432658333</v>
      </c>
      <c r="DO308" s="39"/>
      <c r="DP308" s="39">
        <f t="shared" si="2529"/>
        <v>0</v>
      </c>
      <c r="DQ308" s="39">
        <f t="shared" si="2857"/>
        <v>59</v>
      </c>
      <c r="DR308" s="39">
        <f t="shared" si="2858"/>
        <v>4357594.6465168335</v>
      </c>
    </row>
    <row r="309" spans="1:122" ht="30" customHeight="1" x14ac:dyDescent="0.25">
      <c r="A309" s="46"/>
      <c r="B309" s="47">
        <v>266</v>
      </c>
      <c r="C309" s="33" t="s">
        <v>440</v>
      </c>
      <c r="D309" s="34">
        <f t="shared" si="2531"/>
        <v>19063</v>
      </c>
      <c r="E309" s="35">
        <v>18530</v>
      </c>
      <c r="F309" s="35">
        <v>18715</v>
      </c>
      <c r="G309" s="48">
        <v>2.69</v>
      </c>
      <c r="H309" s="37">
        <v>1</v>
      </c>
      <c r="I309" s="37">
        <v>1</v>
      </c>
      <c r="J309" s="38"/>
      <c r="K309" s="34">
        <v>1.4</v>
      </c>
      <c r="L309" s="34">
        <v>1.68</v>
      </c>
      <c r="M309" s="34">
        <v>2.23</v>
      </c>
      <c r="N309" s="34">
        <v>2.57</v>
      </c>
      <c r="O309" s="39">
        <v>1</v>
      </c>
      <c r="P309" s="39">
        <f t="shared" si="2805"/>
        <v>75181.803491666651</v>
      </c>
      <c r="Q309" s="39">
        <v>5</v>
      </c>
      <c r="R309" s="39">
        <f t="shared" si="2806"/>
        <v>375909.01745833328</v>
      </c>
      <c r="S309" s="39">
        <v>0</v>
      </c>
      <c r="T309" s="39">
        <f t="shared" si="2807"/>
        <v>0</v>
      </c>
      <c r="U309" s="39"/>
      <c r="V309" s="39">
        <f t="shared" si="2808"/>
        <v>0</v>
      </c>
      <c r="W309" s="39">
        <v>20</v>
      </c>
      <c r="X309" s="39">
        <f t="shared" si="2809"/>
        <v>1513806.4980499998</v>
      </c>
      <c r="Y309" s="39">
        <v>0</v>
      </c>
      <c r="Z309" s="39">
        <f t="shared" si="2810"/>
        <v>0</v>
      </c>
      <c r="AA309" s="39">
        <v>0</v>
      </c>
      <c r="AB309" s="39">
        <f t="shared" si="2811"/>
        <v>0</v>
      </c>
      <c r="AC309" s="39">
        <v>0</v>
      </c>
      <c r="AD309" s="39">
        <f t="shared" si="2812"/>
        <v>0</v>
      </c>
      <c r="AE309" s="39">
        <v>0</v>
      </c>
      <c r="AF309" s="39">
        <f t="shared" si="2813"/>
        <v>0</v>
      </c>
      <c r="AG309" s="39">
        <v>0</v>
      </c>
      <c r="AH309" s="39">
        <f t="shared" si="2814"/>
        <v>0</v>
      </c>
      <c r="AI309" s="39">
        <v>0</v>
      </c>
      <c r="AJ309" s="39">
        <f t="shared" si="2815"/>
        <v>0</v>
      </c>
      <c r="AK309" s="39"/>
      <c r="AL309" s="39">
        <f t="shared" si="2816"/>
        <v>0</v>
      </c>
      <c r="AM309" s="42">
        <v>0</v>
      </c>
      <c r="AN309" s="39">
        <f t="shared" si="2817"/>
        <v>0</v>
      </c>
      <c r="AO309" s="43">
        <v>0</v>
      </c>
      <c r="AP309" s="39">
        <f t="shared" si="2818"/>
        <v>0</v>
      </c>
      <c r="AQ309" s="39">
        <v>0</v>
      </c>
      <c r="AR309" s="39">
        <f t="shared" si="2819"/>
        <v>0</v>
      </c>
      <c r="AS309" s="39"/>
      <c r="AT309" s="39">
        <f t="shared" si="2820"/>
        <v>0</v>
      </c>
      <c r="AU309" s="39">
        <v>11</v>
      </c>
      <c r="AV309" s="39">
        <f t="shared" si="2821"/>
        <v>986477.02730499988</v>
      </c>
      <c r="AW309" s="39"/>
      <c r="AX309" s="39">
        <f t="shared" si="2822"/>
        <v>0</v>
      </c>
      <c r="AY309" s="39"/>
      <c r="AZ309" s="39">
        <f t="shared" si="2823"/>
        <v>0</v>
      </c>
      <c r="BA309" s="39"/>
      <c r="BB309" s="39">
        <f t="shared" si="2824"/>
        <v>0</v>
      </c>
      <c r="BC309" s="39">
        <v>0</v>
      </c>
      <c r="BD309" s="39">
        <f t="shared" si="2825"/>
        <v>0</v>
      </c>
      <c r="BE309" s="39">
        <v>0</v>
      </c>
      <c r="BF309" s="39">
        <f t="shared" si="2826"/>
        <v>0</v>
      </c>
      <c r="BG309" s="39">
        <v>0</v>
      </c>
      <c r="BH309" s="39">
        <f t="shared" si="2827"/>
        <v>0</v>
      </c>
      <c r="BI309" s="39">
        <v>0</v>
      </c>
      <c r="BJ309" s="39">
        <f t="shared" si="2828"/>
        <v>0</v>
      </c>
      <c r="BK309" s="39">
        <v>3</v>
      </c>
      <c r="BL309" s="39">
        <f t="shared" si="2829"/>
        <v>227070.97470749999</v>
      </c>
      <c r="BM309" s="39">
        <v>1</v>
      </c>
      <c r="BN309" s="39">
        <f t="shared" si="2830"/>
        <v>72417.81369666665</v>
      </c>
      <c r="BO309" s="49">
        <v>0</v>
      </c>
      <c r="BP309" s="39">
        <f t="shared" si="2831"/>
        <v>0</v>
      </c>
      <c r="BQ309" s="39">
        <v>0</v>
      </c>
      <c r="BR309" s="39">
        <f t="shared" si="2832"/>
        <v>0</v>
      </c>
      <c r="BS309" s="39">
        <v>0</v>
      </c>
      <c r="BT309" s="39">
        <f t="shared" si="2833"/>
        <v>0</v>
      </c>
      <c r="BU309" s="39">
        <v>0</v>
      </c>
      <c r="BV309" s="39">
        <f t="shared" si="2834"/>
        <v>0</v>
      </c>
      <c r="BW309" s="39">
        <v>0</v>
      </c>
      <c r="BX309" s="39">
        <f t="shared" si="2835"/>
        <v>0</v>
      </c>
      <c r="BY309" s="39"/>
      <c r="BZ309" s="39">
        <f t="shared" si="2836"/>
        <v>0</v>
      </c>
      <c r="CA309" s="39">
        <v>0</v>
      </c>
      <c r="CB309" s="39">
        <f t="shared" si="2837"/>
        <v>0</v>
      </c>
      <c r="CC309" s="39">
        <v>0</v>
      </c>
      <c r="CD309" s="39">
        <f t="shared" si="2838"/>
        <v>0</v>
      </c>
      <c r="CE309" s="39">
        <v>0</v>
      </c>
      <c r="CF309" s="39">
        <f t="shared" si="2839"/>
        <v>0</v>
      </c>
      <c r="CG309" s="39"/>
      <c r="CH309" s="39">
        <f t="shared" si="2840"/>
        <v>0</v>
      </c>
      <c r="CI309" s="39"/>
      <c r="CJ309" s="39">
        <f t="shared" si="2841"/>
        <v>0</v>
      </c>
      <c r="CK309" s="39"/>
      <c r="CL309" s="39">
        <f t="shared" si="2842"/>
        <v>0</v>
      </c>
      <c r="CM309" s="39"/>
      <c r="CN309" s="39">
        <f t="shared" si="2843"/>
        <v>0</v>
      </c>
      <c r="CO309" s="39"/>
      <c r="CP309" s="39">
        <f t="shared" si="2844"/>
        <v>0</v>
      </c>
      <c r="CQ309" s="44"/>
      <c r="CR309" s="39">
        <f t="shared" si="2845"/>
        <v>0</v>
      </c>
      <c r="CS309" s="39"/>
      <c r="CT309" s="39">
        <f t="shared" si="2846"/>
        <v>0</v>
      </c>
      <c r="CU309" s="39"/>
      <c r="CV309" s="39">
        <f t="shared" si="2847"/>
        <v>0</v>
      </c>
      <c r="CW309" s="39"/>
      <c r="CX309" s="39">
        <f t="shared" si="2848"/>
        <v>0</v>
      </c>
      <c r="CY309" s="39"/>
      <c r="CZ309" s="39">
        <f t="shared" si="2849"/>
        <v>0</v>
      </c>
      <c r="DA309" s="39"/>
      <c r="DB309" s="39">
        <f t="shared" si="2850"/>
        <v>0</v>
      </c>
      <c r="DC309" s="39"/>
      <c r="DD309" s="39">
        <f t="shared" si="2851"/>
        <v>0</v>
      </c>
      <c r="DE309" s="39"/>
      <c r="DF309" s="39">
        <f t="shared" si="2852"/>
        <v>0</v>
      </c>
      <c r="DG309" s="39"/>
      <c r="DH309" s="39">
        <f t="shared" si="2853"/>
        <v>0</v>
      </c>
      <c r="DI309" s="39"/>
      <c r="DJ309" s="39">
        <f t="shared" si="2854"/>
        <v>0</v>
      </c>
      <c r="DK309" s="39"/>
      <c r="DL309" s="39">
        <f t="shared" si="2855"/>
        <v>0</v>
      </c>
      <c r="DM309" s="39"/>
      <c r="DN309" s="39">
        <f t="shared" si="2856"/>
        <v>0</v>
      </c>
      <c r="DO309" s="39"/>
      <c r="DP309" s="39">
        <f t="shared" si="2529"/>
        <v>0</v>
      </c>
      <c r="DQ309" s="39">
        <f t="shared" si="2857"/>
        <v>41</v>
      </c>
      <c r="DR309" s="39">
        <f t="shared" si="2858"/>
        <v>3250863.1347091664</v>
      </c>
    </row>
    <row r="310" spans="1:122" ht="15.75" customHeight="1" x14ac:dyDescent="0.25">
      <c r="A310" s="46"/>
      <c r="B310" s="47">
        <v>267</v>
      </c>
      <c r="C310" s="33" t="s">
        <v>441</v>
      </c>
      <c r="D310" s="34">
        <f t="shared" si="2531"/>
        <v>19063</v>
      </c>
      <c r="E310" s="35">
        <v>18530</v>
      </c>
      <c r="F310" s="35">
        <v>18715</v>
      </c>
      <c r="G310" s="48">
        <v>4.12</v>
      </c>
      <c r="H310" s="37">
        <v>1</v>
      </c>
      <c r="I310" s="37">
        <v>1</v>
      </c>
      <c r="J310" s="38"/>
      <c r="K310" s="34">
        <v>1.4</v>
      </c>
      <c r="L310" s="34">
        <v>1.68</v>
      </c>
      <c r="M310" s="34">
        <v>2.23</v>
      </c>
      <c r="N310" s="34">
        <v>2.57</v>
      </c>
      <c r="O310" s="39">
        <v>6</v>
      </c>
      <c r="P310" s="39">
        <f t="shared" si="2805"/>
        <v>690890.03060000006</v>
      </c>
      <c r="Q310" s="39">
        <v>10</v>
      </c>
      <c r="R310" s="39">
        <f t="shared" si="2806"/>
        <v>1151483.3843333335</v>
      </c>
      <c r="S310" s="39"/>
      <c r="T310" s="39">
        <f t="shared" si="2807"/>
        <v>0</v>
      </c>
      <c r="U310" s="39"/>
      <c r="V310" s="39">
        <f t="shared" si="2808"/>
        <v>0</v>
      </c>
      <c r="W310" s="39">
        <v>0</v>
      </c>
      <c r="X310" s="39">
        <f t="shared" si="2809"/>
        <v>0</v>
      </c>
      <c r="Y310" s="39">
        <v>0</v>
      </c>
      <c r="Z310" s="39">
        <f t="shared" si="2810"/>
        <v>0</v>
      </c>
      <c r="AA310" s="39"/>
      <c r="AB310" s="39">
        <f t="shared" si="2811"/>
        <v>0</v>
      </c>
      <c r="AC310" s="39"/>
      <c r="AD310" s="39">
        <f t="shared" si="2812"/>
        <v>0</v>
      </c>
      <c r="AE310" s="39">
        <v>0</v>
      </c>
      <c r="AF310" s="39">
        <f t="shared" si="2813"/>
        <v>0</v>
      </c>
      <c r="AG310" s="39">
        <v>0</v>
      </c>
      <c r="AH310" s="39">
        <f t="shared" si="2814"/>
        <v>0</v>
      </c>
      <c r="AI310" s="39"/>
      <c r="AJ310" s="39">
        <f t="shared" si="2815"/>
        <v>0</v>
      </c>
      <c r="AK310" s="39"/>
      <c r="AL310" s="39">
        <f t="shared" si="2816"/>
        <v>0</v>
      </c>
      <c r="AM310" s="42">
        <v>0</v>
      </c>
      <c r="AN310" s="39">
        <f t="shared" si="2817"/>
        <v>0</v>
      </c>
      <c r="AO310" s="43">
        <v>4</v>
      </c>
      <c r="AP310" s="39">
        <f t="shared" si="2818"/>
        <v>532392.07571200002</v>
      </c>
      <c r="AQ310" s="39"/>
      <c r="AR310" s="39">
        <f t="shared" si="2819"/>
        <v>0</v>
      </c>
      <c r="AS310" s="39"/>
      <c r="AT310" s="39">
        <f t="shared" si="2820"/>
        <v>0</v>
      </c>
      <c r="AU310" s="39"/>
      <c r="AV310" s="39">
        <f t="shared" si="2821"/>
        <v>0</v>
      </c>
      <c r="AW310" s="39"/>
      <c r="AX310" s="39">
        <f t="shared" si="2822"/>
        <v>0</v>
      </c>
      <c r="AY310" s="39"/>
      <c r="AZ310" s="39">
        <f t="shared" si="2823"/>
        <v>0</v>
      </c>
      <c r="BA310" s="39"/>
      <c r="BB310" s="39">
        <f t="shared" si="2824"/>
        <v>0</v>
      </c>
      <c r="BC310" s="39"/>
      <c r="BD310" s="39">
        <f t="shared" si="2825"/>
        <v>0</v>
      </c>
      <c r="BE310" s="39"/>
      <c r="BF310" s="39">
        <f t="shared" si="2826"/>
        <v>0</v>
      </c>
      <c r="BG310" s="39"/>
      <c r="BH310" s="39">
        <f t="shared" si="2827"/>
        <v>0</v>
      </c>
      <c r="BI310" s="39"/>
      <c r="BJ310" s="39">
        <f t="shared" si="2828"/>
        <v>0</v>
      </c>
      <c r="BK310" s="39">
        <v>9</v>
      </c>
      <c r="BL310" s="39">
        <f t="shared" si="2829"/>
        <v>1043344.70163</v>
      </c>
      <c r="BM310" s="39">
        <v>28</v>
      </c>
      <c r="BN310" s="39">
        <f t="shared" si="2830"/>
        <v>3105620.4416533331</v>
      </c>
      <c r="BO310" s="49"/>
      <c r="BP310" s="39">
        <f t="shared" si="2831"/>
        <v>0</v>
      </c>
      <c r="BQ310" s="39"/>
      <c r="BR310" s="39">
        <f t="shared" si="2832"/>
        <v>0</v>
      </c>
      <c r="BS310" s="39"/>
      <c r="BT310" s="39">
        <f t="shared" si="2833"/>
        <v>0</v>
      </c>
      <c r="BU310" s="39"/>
      <c r="BV310" s="39">
        <f t="shared" si="2834"/>
        <v>0</v>
      </c>
      <c r="BW310" s="39"/>
      <c r="BX310" s="39">
        <f t="shared" si="2835"/>
        <v>0</v>
      </c>
      <c r="BY310" s="39"/>
      <c r="BZ310" s="39">
        <f t="shared" si="2836"/>
        <v>0</v>
      </c>
      <c r="CA310" s="39"/>
      <c r="CB310" s="39">
        <f t="shared" si="2837"/>
        <v>0</v>
      </c>
      <c r="CC310" s="39"/>
      <c r="CD310" s="39">
        <f t="shared" si="2838"/>
        <v>0</v>
      </c>
      <c r="CE310" s="39"/>
      <c r="CF310" s="39">
        <f t="shared" si="2839"/>
        <v>0</v>
      </c>
      <c r="CG310" s="39"/>
      <c r="CH310" s="39">
        <f t="shared" si="2840"/>
        <v>0</v>
      </c>
      <c r="CI310" s="39"/>
      <c r="CJ310" s="39">
        <f t="shared" si="2841"/>
        <v>0</v>
      </c>
      <c r="CK310" s="39"/>
      <c r="CL310" s="39">
        <f t="shared" si="2842"/>
        <v>0</v>
      </c>
      <c r="CM310" s="39">
        <v>4</v>
      </c>
      <c r="CN310" s="39">
        <f t="shared" si="2843"/>
        <v>527773.94958399993</v>
      </c>
      <c r="CO310" s="39">
        <v>1</v>
      </c>
      <c r="CP310" s="39">
        <f t="shared" si="2844"/>
        <v>151684.25974800001</v>
      </c>
      <c r="CQ310" s="44">
        <v>3</v>
      </c>
      <c r="CR310" s="39">
        <f t="shared" si="2845"/>
        <v>367573.58679999999</v>
      </c>
      <c r="CS310" s="39">
        <v>3</v>
      </c>
      <c r="CT310" s="39">
        <f t="shared" si="2846"/>
        <v>444760.87051199994</v>
      </c>
      <c r="CU310" s="39"/>
      <c r="CV310" s="39">
        <f t="shared" si="2847"/>
        <v>0</v>
      </c>
      <c r="CW310" s="39"/>
      <c r="CX310" s="39">
        <f t="shared" si="2848"/>
        <v>0</v>
      </c>
      <c r="CY310" s="39"/>
      <c r="CZ310" s="39">
        <f t="shared" si="2849"/>
        <v>0</v>
      </c>
      <c r="DA310" s="39"/>
      <c r="DB310" s="39">
        <f t="shared" si="2850"/>
        <v>0</v>
      </c>
      <c r="DC310" s="39"/>
      <c r="DD310" s="39">
        <f t="shared" si="2851"/>
        <v>0</v>
      </c>
      <c r="DE310" s="39"/>
      <c r="DF310" s="39">
        <f t="shared" si="2852"/>
        <v>0</v>
      </c>
      <c r="DG310" s="39"/>
      <c r="DH310" s="39">
        <f t="shared" si="2853"/>
        <v>0</v>
      </c>
      <c r="DI310" s="39"/>
      <c r="DJ310" s="39">
        <f t="shared" si="2854"/>
        <v>0</v>
      </c>
      <c r="DK310" s="39"/>
      <c r="DL310" s="39">
        <f t="shared" si="2855"/>
        <v>0</v>
      </c>
      <c r="DM310" s="39"/>
      <c r="DN310" s="39">
        <f t="shared" si="2856"/>
        <v>0</v>
      </c>
      <c r="DO310" s="39"/>
      <c r="DP310" s="39">
        <f t="shared" si="2529"/>
        <v>0</v>
      </c>
      <c r="DQ310" s="39">
        <f t="shared" si="2857"/>
        <v>68</v>
      </c>
      <c r="DR310" s="39">
        <f t="shared" si="2858"/>
        <v>8015523.3005726663</v>
      </c>
    </row>
    <row r="311" spans="1:122" ht="30" customHeight="1" x14ac:dyDescent="0.25">
      <c r="A311" s="46"/>
      <c r="B311" s="47">
        <v>268</v>
      </c>
      <c r="C311" s="33" t="s">
        <v>442</v>
      </c>
      <c r="D311" s="34">
        <f t="shared" si="2531"/>
        <v>19063</v>
      </c>
      <c r="E311" s="35">
        <v>18530</v>
      </c>
      <c r="F311" s="35">
        <v>18715</v>
      </c>
      <c r="G311" s="48">
        <v>1.1599999999999999</v>
      </c>
      <c r="H311" s="37">
        <v>1</v>
      </c>
      <c r="I311" s="37">
        <v>1</v>
      </c>
      <c r="J311" s="38"/>
      <c r="K311" s="34">
        <v>1.4</v>
      </c>
      <c r="L311" s="34">
        <v>1.68</v>
      </c>
      <c r="M311" s="34">
        <v>2.23</v>
      </c>
      <c r="N311" s="34">
        <v>2.57</v>
      </c>
      <c r="O311" s="39">
        <v>0</v>
      </c>
      <c r="P311" s="39">
        <f t="shared" si="2805"/>
        <v>0</v>
      </c>
      <c r="Q311" s="39">
        <v>0</v>
      </c>
      <c r="R311" s="39">
        <f t="shared" si="2806"/>
        <v>0</v>
      </c>
      <c r="S311" s="39">
        <v>0</v>
      </c>
      <c r="T311" s="39">
        <f t="shared" si="2807"/>
        <v>0</v>
      </c>
      <c r="U311" s="39"/>
      <c r="V311" s="39">
        <f t="shared" si="2808"/>
        <v>0</v>
      </c>
      <c r="W311" s="39">
        <v>0</v>
      </c>
      <c r="X311" s="39">
        <f t="shared" si="2809"/>
        <v>0</v>
      </c>
      <c r="Y311" s="39">
        <v>0</v>
      </c>
      <c r="Z311" s="39">
        <f t="shared" si="2810"/>
        <v>0</v>
      </c>
      <c r="AA311" s="39">
        <v>0</v>
      </c>
      <c r="AB311" s="39">
        <f t="shared" si="2811"/>
        <v>0</v>
      </c>
      <c r="AC311" s="39">
        <v>0</v>
      </c>
      <c r="AD311" s="39">
        <f t="shared" si="2812"/>
        <v>0</v>
      </c>
      <c r="AE311" s="39">
        <v>0</v>
      </c>
      <c r="AF311" s="39">
        <f t="shared" si="2813"/>
        <v>0</v>
      </c>
      <c r="AG311" s="39">
        <v>70</v>
      </c>
      <c r="AH311" s="39">
        <f t="shared" si="2814"/>
        <v>2269428.4176666662</v>
      </c>
      <c r="AI311" s="39">
        <v>0</v>
      </c>
      <c r="AJ311" s="39">
        <f t="shared" si="2815"/>
        <v>0</v>
      </c>
      <c r="AK311" s="39"/>
      <c r="AL311" s="39">
        <f t="shared" si="2816"/>
        <v>0</v>
      </c>
      <c r="AM311" s="42">
        <v>0</v>
      </c>
      <c r="AN311" s="39">
        <f t="shared" si="2817"/>
        <v>0</v>
      </c>
      <c r="AO311" s="43">
        <v>0</v>
      </c>
      <c r="AP311" s="39">
        <f t="shared" si="2818"/>
        <v>0</v>
      </c>
      <c r="AQ311" s="39">
        <v>0</v>
      </c>
      <c r="AR311" s="39">
        <f t="shared" si="2819"/>
        <v>0</v>
      </c>
      <c r="AS311" s="39"/>
      <c r="AT311" s="39">
        <f t="shared" si="2820"/>
        <v>0</v>
      </c>
      <c r="AU311" s="39"/>
      <c r="AV311" s="39">
        <f t="shared" si="2821"/>
        <v>0</v>
      </c>
      <c r="AW311" s="39"/>
      <c r="AX311" s="39">
        <f t="shared" si="2822"/>
        <v>0</v>
      </c>
      <c r="AY311" s="39"/>
      <c r="AZ311" s="39">
        <f t="shared" si="2823"/>
        <v>0</v>
      </c>
      <c r="BA311" s="39"/>
      <c r="BB311" s="39">
        <f t="shared" si="2824"/>
        <v>0</v>
      </c>
      <c r="BC311" s="39">
        <v>0</v>
      </c>
      <c r="BD311" s="39">
        <f t="shared" si="2825"/>
        <v>0</v>
      </c>
      <c r="BE311" s="39">
        <v>0</v>
      </c>
      <c r="BF311" s="39">
        <f t="shared" si="2826"/>
        <v>0</v>
      </c>
      <c r="BG311" s="39">
        <v>0</v>
      </c>
      <c r="BH311" s="39">
        <f t="shared" si="2827"/>
        <v>0</v>
      </c>
      <c r="BI311" s="39">
        <v>0</v>
      </c>
      <c r="BJ311" s="39">
        <f t="shared" si="2828"/>
        <v>0</v>
      </c>
      <c r="BK311" s="39">
        <v>0</v>
      </c>
      <c r="BL311" s="39">
        <f t="shared" si="2829"/>
        <v>0</v>
      </c>
      <c r="BM311" s="39">
        <v>0</v>
      </c>
      <c r="BN311" s="39">
        <f t="shared" si="2830"/>
        <v>0</v>
      </c>
      <c r="BO311" s="49">
        <v>5</v>
      </c>
      <c r="BP311" s="39">
        <f t="shared" si="2831"/>
        <v>166685.5736</v>
      </c>
      <c r="BQ311" s="39">
        <v>0</v>
      </c>
      <c r="BR311" s="39">
        <f t="shared" si="2832"/>
        <v>0</v>
      </c>
      <c r="BS311" s="39">
        <v>0</v>
      </c>
      <c r="BT311" s="39">
        <f t="shared" si="2833"/>
        <v>0</v>
      </c>
      <c r="BU311" s="39">
        <v>0</v>
      </c>
      <c r="BV311" s="39">
        <f t="shared" si="2834"/>
        <v>0</v>
      </c>
      <c r="BW311" s="39">
        <v>0</v>
      </c>
      <c r="BX311" s="39">
        <f t="shared" si="2835"/>
        <v>0</v>
      </c>
      <c r="BY311" s="39"/>
      <c r="BZ311" s="39">
        <f t="shared" si="2836"/>
        <v>0</v>
      </c>
      <c r="CA311" s="39">
        <v>0</v>
      </c>
      <c r="CB311" s="39">
        <f t="shared" si="2837"/>
        <v>0</v>
      </c>
      <c r="CC311" s="39">
        <v>0</v>
      </c>
      <c r="CD311" s="39">
        <f t="shared" si="2838"/>
        <v>0</v>
      </c>
      <c r="CE311" s="39">
        <v>0</v>
      </c>
      <c r="CF311" s="39">
        <f t="shared" si="2839"/>
        <v>0</v>
      </c>
      <c r="CG311" s="39"/>
      <c r="CH311" s="39">
        <f t="shared" si="2840"/>
        <v>0</v>
      </c>
      <c r="CI311" s="39"/>
      <c r="CJ311" s="39">
        <f t="shared" si="2841"/>
        <v>0</v>
      </c>
      <c r="CK311" s="39"/>
      <c r="CL311" s="39">
        <f t="shared" si="2842"/>
        <v>0</v>
      </c>
      <c r="CM311" s="39"/>
      <c r="CN311" s="39">
        <f t="shared" si="2843"/>
        <v>0</v>
      </c>
      <c r="CO311" s="39"/>
      <c r="CP311" s="39">
        <f t="shared" si="2844"/>
        <v>0</v>
      </c>
      <c r="CQ311" s="44">
        <v>3</v>
      </c>
      <c r="CR311" s="39">
        <f t="shared" si="2845"/>
        <v>103491.59239999998</v>
      </c>
      <c r="CS311" s="39"/>
      <c r="CT311" s="39">
        <f t="shared" si="2846"/>
        <v>0</v>
      </c>
      <c r="CU311" s="39"/>
      <c r="CV311" s="39">
        <f t="shared" si="2847"/>
        <v>0</v>
      </c>
      <c r="CW311" s="39"/>
      <c r="CX311" s="39">
        <f t="shared" si="2848"/>
        <v>0</v>
      </c>
      <c r="CY311" s="39"/>
      <c r="CZ311" s="39">
        <f t="shared" si="2849"/>
        <v>0</v>
      </c>
      <c r="DA311" s="39"/>
      <c r="DB311" s="39">
        <f t="shared" si="2850"/>
        <v>0</v>
      </c>
      <c r="DC311" s="39"/>
      <c r="DD311" s="39">
        <f t="shared" si="2851"/>
        <v>0</v>
      </c>
      <c r="DE311" s="39"/>
      <c r="DF311" s="39">
        <f t="shared" si="2852"/>
        <v>0</v>
      </c>
      <c r="DG311" s="39"/>
      <c r="DH311" s="39">
        <f t="shared" si="2853"/>
        <v>0</v>
      </c>
      <c r="DI311" s="39"/>
      <c r="DJ311" s="39">
        <f t="shared" si="2854"/>
        <v>0</v>
      </c>
      <c r="DK311" s="39"/>
      <c r="DL311" s="39">
        <f t="shared" si="2855"/>
        <v>0</v>
      </c>
      <c r="DM311" s="39"/>
      <c r="DN311" s="39">
        <f t="shared" si="2856"/>
        <v>0</v>
      </c>
      <c r="DO311" s="39"/>
      <c r="DP311" s="39">
        <f t="shared" si="2529"/>
        <v>0</v>
      </c>
      <c r="DQ311" s="39">
        <f t="shared" si="2857"/>
        <v>78</v>
      </c>
      <c r="DR311" s="39">
        <f t="shared" si="2858"/>
        <v>2539605.5836666659</v>
      </c>
    </row>
    <row r="312" spans="1:122" ht="30" customHeight="1" x14ac:dyDescent="0.25">
      <c r="A312" s="46"/>
      <c r="B312" s="47">
        <v>269</v>
      </c>
      <c r="C312" s="33" t="s">
        <v>443</v>
      </c>
      <c r="D312" s="34">
        <f t="shared" si="2531"/>
        <v>19063</v>
      </c>
      <c r="E312" s="35">
        <v>18530</v>
      </c>
      <c r="F312" s="35">
        <v>18715</v>
      </c>
      <c r="G312" s="48">
        <v>1.95</v>
      </c>
      <c r="H312" s="37">
        <v>1</v>
      </c>
      <c r="I312" s="37">
        <v>1</v>
      </c>
      <c r="J312" s="38"/>
      <c r="K312" s="34">
        <v>1.4</v>
      </c>
      <c r="L312" s="34">
        <v>1.68</v>
      </c>
      <c r="M312" s="34">
        <v>2.23</v>
      </c>
      <c r="N312" s="34">
        <v>2.57</v>
      </c>
      <c r="O312" s="39">
        <v>98</v>
      </c>
      <c r="P312" s="39">
        <f t="shared" si="2805"/>
        <v>5340982.3967499994</v>
      </c>
      <c r="Q312" s="39">
        <v>50</v>
      </c>
      <c r="R312" s="39">
        <f t="shared" si="2806"/>
        <v>2724991.0187500003</v>
      </c>
      <c r="S312" s="39">
        <v>0</v>
      </c>
      <c r="T312" s="39">
        <f t="shared" si="2807"/>
        <v>0</v>
      </c>
      <c r="U312" s="39"/>
      <c r="V312" s="39">
        <f t="shared" si="2808"/>
        <v>0</v>
      </c>
      <c r="W312" s="39">
        <v>2</v>
      </c>
      <c r="X312" s="39">
        <f t="shared" si="2809"/>
        <v>109736.90227499997</v>
      </c>
      <c r="Y312" s="39">
        <v>25</v>
      </c>
      <c r="Z312" s="39">
        <f t="shared" si="2810"/>
        <v>1362495.5093750001</v>
      </c>
      <c r="AA312" s="39">
        <v>0</v>
      </c>
      <c r="AB312" s="39">
        <f t="shared" si="2811"/>
        <v>0</v>
      </c>
      <c r="AC312" s="39">
        <v>0</v>
      </c>
      <c r="AD312" s="39">
        <f t="shared" si="2812"/>
        <v>0</v>
      </c>
      <c r="AE312" s="39">
        <v>0</v>
      </c>
      <c r="AF312" s="39">
        <f t="shared" si="2813"/>
        <v>0</v>
      </c>
      <c r="AG312" s="39">
        <v>67</v>
      </c>
      <c r="AH312" s="39">
        <f t="shared" si="2814"/>
        <v>3651487.9651249996</v>
      </c>
      <c r="AI312" s="39"/>
      <c r="AJ312" s="39">
        <f t="shared" si="2815"/>
        <v>0</v>
      </c>
      <c r="AK312" s="39"/>
      <c r="AL312" s="39">
        <f t="shared" si="2816"/>
        <v>0</v>
      </c>
      <c r="AM312" s="42">
        <v>0</v>
      </c>
      <c r="AN312" s="39">
        <f t="shared" si="2817"/>
        <v>0</v>
      </c>
      <c r="AO312" s="43">
        <v>17</v>
      </c>
      <c r="AP312" s="39">
        <f t="shared" si="2818"/>
        <v>1070922.16686</v>
      </c>
      <c r="AQ312" s="39">
        <v>0</v>
      </c>
      <c r="AR312" s="39">
        <f t="shared" si="2819"/>
        <v>0</v>
      </c>
      <c r="AS312" s="39">
        <v>41</v>
      </c>
      <c r="AT312" s="39">
        <f t="shared" si="2820"/>
        <v>2582812.2847799999</v>
      </c>
      <c r="AU312" s="39">
        <v>5</v>
      </c>
      <c r="AV312" s="39">
        <f t="shared" si="2821"/>
        <v>325047.34762499999</v>
      </c>
      <c r="AW312" s="39"/>
      <c r="AX312" s="39">
        <f t="shared" si="2822"/>
        <v>0</v>
      </c>
      <c r="AY312" s="39"/>
      <c r="AZ312" s="39">
        <f t="shared" si="2823"/>
        <v>0</v>
      </c>
      <c r="BA312" s="39">
        <v>6</v>
      </c>
      <c r="BB312" s="39">
        <f t="shared" si="2824"/>
        <v>367652.53980000003</v>
      </c>
      <c r="BC312" s="39">
        <v>0</v>
      </c>
      <c r="BD312" s="39">
        <f t="shared" si="2825"/>
        <v>0</v>
      </c>
      <c r="BE312" s="39">
        <v>0</v>
      </c>
      <c r="BF312" s="39">
        <f t="shared" si="2826"/>
        <v>0</v>
      </c>
      <c r="BG312" s="39">
        <v>0</v>
      </c>
      <c r="BH312" s="39">
        <f t="shared" si="2827"/>
        <v>0</v>
      </c>
      <c r="BI312" s="39">
        <v>0</v>
      </c>
      <c r="BJ312" s="39">
        <f t="shared" si="2828"/>
        <v>0</v>
      </c>
      <c r="BK312" s="39">
        <v>55</v>
      </c>
      <c r="BL312" s="39">
        <f t="shared" si="2829"/>
        <v>3017764.8125624992</v>
      </c>
      <c r="BM312" s="39">
        <v>36</v>
      </c>
      <c r="BN312" s="39">
        <f t="shared" si="2830"/>
        <v>1889862.6473999999</v>
      </c>
      <c r="BO312" s="49">
        <v>5</v>
      </c>
      <c r="BP312" s="39">
        <f t="shared" si="2831"/>
        <v>280204.19700000004</v>
      </c>
      <c r="BQ312" s="39">
        <v>0</v>
      </c>
      <c r="BR312" s="39">
        <f t="shared" si="2832"/>
        <v>0</v>
      </c>
      <c r="BS312" s="39">
        <v>0</v>
      </c>
      <c r="BT312" s="39">
        <f t="shared" si="2833"/>
        <v>0</v>
      </c>
      <c r="BU312" s="39">
        <v>0</v>
      </c>
      <c r="BV312" s="39">
        <f t="shared" si="2834"/>
        <v>0</v>
      </c>
      <c r="BW312" s="39">
        <v>0</v>
      </c>
      <c r="BX312" s="39">
        <f t="shared" si="2835"/>
        <v>0</v>
      </c>
      <c r="BY312" s="39"/>
      <c r="BZ312" s="39">
        <f t="shared" si="2836"/>
        <v>0</v>
      </c>
      <c r="CA312" s="39">
        <v>0</v>
      </c>
      <c r="CB312" s="39">
        <f t="shared" si="2837"/>
        <v>0</v>
      </c>
      <c r="CC312" s="39">
        <v>0</v>
      </c>
      <c r="CD312" s="39">
        <f t="shared" si="2838"/>
        <v>0</v>
      </c>
      <c r="CE312" s="39"/>
      <c r="CF312" s="39">
        <f t="shared" si="2839"/>
        <v>0</v>
      </c>
      <c r="CG312" s="39"/>
      <c r="CH312" s="39">
        <f t="shared" si="2840"/>
        <v>0</v>
      </c>
      <c r="CI312" s="39"/>
      <c r="CJ312" s="39">
        <f t="shared" si="2841"/>
        <v>0</v>
      </c>
      <c r="CK312" s="39">
        <v>4</v>
      </c>
      <c r="CL312" s="39">
        <f t="shared" si="2842"/>
        <v>204251.41099999996</v>
      </c>
      <c r="CM312" s="39">
        <v>28</v>
      </c>
      <c r="CN312" s="39">
        <f t="shared" si="2843"/>
        <v>1748571.45918</v>
      </c>
      <c r="CO312" s="39">
        <v>13</v>
      </c>
      <c r="CP312" s="39">
        <f t="shared" si="2844"/>
        <v>933299.99626499985</v>
      </c>
      <c r="CQ312" s="44">
        <v>3</v>
      </c>
      <c r="CR312" s="39">
        <f t="shared" si="2845"/>
        <v>173972.93549999996</v>
      </c>
      <c r="CS312" s="39">
        <v>3</v>
      </c>
      <c r="CT312" s="39">
        <f t="shared" si="2846"/>
        <v>210505.75181999998</v>
      </c>
      <c r="CU312" s="39"/>
      <c r="CV312" s="39">
        <f t="shared" si="2847"/>
        <v>0</v>
      </c>
      <c r="CW312" s="39">
        <v>6</v>
      </c>
      <c r="CX312" s="39">
        <f t="shared" si="2848"/>
        <v>421792.13348999998</v>
      </c>
      <c r="CY312" s="39">
        <v>5</v>
      </c>
      <c r="CZ312" s="39">
        <f t="shared" si="2849"/>
        <v>350842.91970000003</v>
      </c>
      <c r="DA312" s="39">
        <v>8</v>
      </c>
      <c r="DB312" s="39">
        <f t="shared" si="2850"/>
        <v>562389.51131999982</v>
      </c>
      <c r="DC312" s="39">
        <v>7</v>
      </c>
      <c r="DD312" s="39">
        <f t="shared" si="2851"/>
        <v>405936.84949999995</v>
      </c>
      <c r="DE312" s="39">
        <v>4</v>
      </c>
      <c r="DF312" s="39">
        <f t="shared" si="2852"/>
        <v>238874.00809999995</v>
      </c>
      <c r="DG312" s="39"/>
      <c r="DH312" s="39">
        <f t="shared" si="2853"/>
        <v>0</v>
      </c>
      <c r="DI312" s="39">
        <v>1</v>
      </c>
      <c r="DJ312" s="39">
        <f t="shared" si="2854"/>
        <v>75461.267699999982</v>
      </c>
      <c r="DK312" s="39"/>
      <c r="DL312" s="39">
        <f t="shared" si="2855"/>
        <v>0</v>
      </c>
      <c r="DM312" s="39"/>
      <c r="DN312" s="39">
        <f t="shared" si="2856"/>
        <v>0</v>
      </c>
      <c r="DO312" s="39"/>
      <c r="DP312" s="39">
        <f t="shared" si="2529"/>
        <v>0</v>
      </c>
      <c r="DQ312" s="39">
        <f t="shared" si="2857"/>
        <v>489</v>
      </c>
      <c r="DR312" s="39">
        <f t="shared" si="2858"/>
        <v>28049858.031877499</v>
      </c>
    </row>
    <row r="313" spans="1:122" ht="30" customHeight="1" x14ac:dyDescent="0.25">
      <c r="A313" s="46"/>
      <c r="B313" s="47">
        <v>270</v>
      </c>
      <c r="C313" s="33" t="s">
        <v>444</v>
      </c>
      <c r="D313" s="34">
        <f t="shared" si="2531"/>
        <v>19063</v>
      </c>
      <c r="E313" s="35">
        <v>18530</v>
      </c>
      <c r="F313" s="35">
        <v>18715</v>
      </c>
      <c r="G313" s="48">
        <v>2.46</v>
      </c>
      <c r="H313" s="37">
        <v>1</v>
      </c>
      <c r="I313" s="37">
        <v>1</v>
      </c>
      <c r="J313" s="38"/>
      <c r="K313" s="34">
        <v>1.4</v>
      </c>
      <c r="L313" s="34">
        <v>1.68</v>
      </c>
      <c r="M313" s="34">
        <v>2.23</v>
      </c>
      <c r="N313" s="34">
        <v>2.57</v>
      </c>
      <c r="O313" s="39">
        <v>19</v>
      </c>
      <c r="P313" s="39">
        <f t="shared" si="2805"/>
        <v>1306318.7714499999</v>
      </c>
      <c r="Q313" s="39">
        <v>0</v>
      </c>
      <c r="R313" s="39">
        <f t="shared" si="2806"/>
        <v>0</v>
      </c>
      <c r="S313" s="39">
        <v>0</v>
      </c>
      <c r="T313" s="39">
        <f t="shared" si="2807"/>
        <v>0</v>
      </c>
      <c r="U313" s="39"/>
      <c r="V313" s="39">
        <f t="shared" si="2808"/>
        <v>0</v>
      </c>
      <c r="W313" s="39">
        <v>0</v>
      </c>
      <c r="X313" s="39">
        <f t="shared" si="2809"/>
        <v>0</v>
      </c>
      <c r="Y313" s="39">
        <v>0</v>
      </c>
      <c r="Z313" s="39">
        <f t="shared" si="2810"/>
        <v>0</v>
      </c>
      <c r="AA313" s="39">
        <v>0</v>
      </c>
      <c r="AB313" s="39">
        <f t="shared" si="2811"/>
        <v>0</v>
      </c>
      <c r="AC313" s="39">
        <v>0</v>
      </c>
      <c r="AD313" s="39">
        <f t="shared" si="2812"/>
        <v>0</v>
      </c>
      <c r="AE313" s="39">
        <v>0</v>
      </c>
      <c r="AF313" s="39">
        <f t="shared" si="2813"/>
        <v>0</v>
      </c>
      <c r="AG313" s="39">
        <v>0</v>
      </c>
      <c r="AH313" s="39">
        <f t="shared" si="2814"/>
        <v>0</v>
      </c>
      <c r="AI313" s="39"/>
      <c r="AJ313" s="39">
        <f t="shared" si="2815"/>
        <v>0</v>
      </c>
      <c r="AK313" s="39"/>
      <c r="AL313" s="39">
        <f t="shared" si="2816"/>
        <v>0</v>
      </c>
      <c r="AM313" s="42">
        <v>0</v>
      </c>
      <c r="AN313" s="39">
        <f t="shared" si="2817"/>
        <v>0</v>
      </c>
      <c r="AO313" s="43">
        <v>0</v>
      </c>
      <c r="AP313" s="39">
        <f t="shared" si="2818"/>
        <v>0</v>
      </c>
      <c r="AQ313" s="39">
        <v>0</v>
      </c>
      <c r="AR313" s="39">
        <f t="shared" si="2819"/>
        <v>0</v>
      </c>
      <c r="AS313" s="39">
        <v>9</v>
      </c>
      <c r="AT313" s="39">
        <f t="shared" si="2820"/>
        <v>715240.32501600008</v>
      </c>
      <c r="AU313" s="39">
        <v>2</v>
      </c>
      <c r="AV313" s="39">
        <f t="shared" si="2821"/>
        <v>164023.89233999999</v>
      </c>
      <c r="AW313" s="39"/>
      <c r="AX313" s="39">
        <f t="shared" si="2822"/>
        <v>0</v>
      </c>
      <c r="AY313" s="39"/>
      <c r="AZ313" s="39">
        <f t="shared" si="2823"/>
        <v>0</v>
      </c>
      <c r="BA313" s="39"/>
      <c r="BB313" s="39">
        <f t="shared" si="2824"/>
        <v>0</v>
      </c>
      <c r="BC313" s="39">
        <v>0</v>
      </c>
      <c r="BD313" s="39">
        <f t="shared" si="2825"/>
        <v>0</v>
      </c>
      <c r="BE313" s="39">
        <v>0</v>
      </c>
      <c r="BF313" s="39">
        <f t="shared" si="2826"/>
        <v>0</v>
      </c>
      <c r="BG313" s="39">
        <v>0</v>
      </c>
      <c r="BH313" s="39">
        <f t="shared" si="2827"/>
        <v>0</v>
      </c>
      <c r="BI313" s="39">
        <v>0</v>
      </c>
      <c r="BJ313" s="39">
        <f t="shared" si="2828"/>
        <v>0</v>
      </c>
      <c r="BK313" s="39">
        <v>4</v>
      </c>
      <c r="BL313" s="39">
        <f t="shared" si="2829"/>
        <v>276874.64573999995</v>
      </c>
      <c r="BM313" s="39">
        <v>0</v>
      </c>
      <c r="BN313" s="39">
        <f t="shared" si="2830"/>
        <v>0</v>
      </c>
      <c r="BO313" s="49">
        <v>0</v>
      </c>
      <c r="BP313" s="39">
        <f t="shared" si="2831"/>
        <v>0</v>
      </c>
      <c r="BQ313" s="39">
        <v>0</v>
      </c>
      <c r="BR313" s="39">
        <f t="shared" si="2832"/>
        <v>0</v>
      </c>
      <c r="BS313" s="39">
        <v>0</v>
      </c>
      <c r="BT313" s="39">
        <f t="shared" si="2833"/>
        <v>0</v>
      </c>
      <c r="BU313" s="39">
        <v>0</v>
      </c>
      <c r="BV313" s="39">
        <f t="shared" si="2834"/>
        <v>0</v>
      </c>
      <c r="BW313" s="39">
        <v>0</v>
      </c>
      <c r="BX313" s="39">
        <f t="shared" si="2835"/>
        <v>0</v>
      </c>
      <c r="BY313" s="39"/>
      <c r="BZ313" s="39">
        <f t="shared" si="2836"/>
        <v>0</v>
      </c>
      <c r="CA313" s="39">
        <v>0</v>
      </c>
      <c r="CB313" s="39">
        <f t="shared" si="2837"/>
        <v>0</v>
      </c>
      <c r="CC313" s="39">
        <v>0</v>
      </c>
      <c r="CD313" s="39">
        <f t="shared" si="2838"/>
        <v>0</v>
      </c>
      <c r="CE313" s="39"/>
      <c r="CF313" s="39">
        <f t="shared" si="2839"/>
        <v>0</v>
      </c>
      <c r="CG313" s="39"/>
      <c r="CH313" s="39">
        <f t="shared" si="2840"/>
        <v>0</v>
      </c>
      <c r="CI313" s="39"/>
      <c r="CJ313" s="39">
        <f t="shared" si="2841"/>
        <v>0</v>
      </c>
      <c r="CK313" s="39"/>
      <c r="CL313" s="39">
        <f t="shared" si="2842"/>
        <v>0</v>
      </c>
      <c r="CM313" s="39">
        <v>4</v>
      </c>
      <c r="CN313" s="39">
        <f t="shared" si="2843"/>
        <v>315127.16407199996</v>
      </c>
      <c r="CO313" s="39"/>
      <c r="CP313" s="39">
        <f t="shared" si="2844"/>
        <v>0</v>
      </c>
      <c r="CQ313" s="44"/>
      <c r="CR313" s="39">
        <f t="shared" si="2845"/>
        <v>0</v>
      </c>
      <c r="CS313" s="39"/>
      <c r="CT313" s="39">
        <f t="shared" si="2846"/>
        <v>0</v>
      </c>
      <c r="CU313" s="39"/>
      <c r="CV313" s="39">
        <f t="shared" si="2847"/>
        <v>0</v>
      </c>
      <c r="CW313" s="39"/>
      <c r="CX313" s="39">
        <f t="shared" si="2848"/>
        <v>0</v>
      </c>
      <c r="CY313" s="39"/>
      <c r="CZ313" s="39">
        <f t="shared" si="2849"/>
        <v>0</v>
      </c>
      <c r="DA313" s="39">
        <v>4</v>
      </c>
      <c r="DB313" s="39">
        <f t="shared" si="2850"/>
        <v>354737.99944799993</v>
      </c>
      <c r="DC313" s="39"/>
      <c r="DD313" s="39">
        <f t="shared" si="2851"/>
        <v>0</v>
      </c>
      <c r="DE313" s="39"/>
      <c r="DF313" s="39">
        <f t="shared" si="2852"/>
        <v>0</v>
      </c>
      <c r="DG313" s="39"/>
      <c r="DH313" s="39">
        <f t="shared" si="2853"/>
        <v>0</v>
      </c>
      <c r="DI313" s="39"/>
      <c r="DJ313" s="39">
        <f t="shared" si="2854"/>
        <v>0</v>
      </c>
      <c r="DK313" s="39"/>
      <c r="DL313" s="39">
        <f t="shared" si="2855"/>
        <v>0</v>
      </c>
      <c r="DM313" s="39"/>
      <c r="DN313" s="39">
        <f t="shared" si="2856"/>
        <v>0</v>
      </c>
      <c r="DO313" s="39"/>
      <c r="DP313" s="39">
        <f t="shared" si="2529"/>
        <v>0</v>
      </c>
      <c r="DQ313" s="39">
        <f t="shared" si="2857"/>
        <v>42</v>
      </c>
      <c r="DR313" s="39">
        <f t="shared" si="2858"/>
        <v>3132322.798066</v>
      </c>
    </row>
    <row r="314" spans="1:122" ht="15.75" customHeight="1" x14ac:dyDescent="0.25">
      <c r="A314" s="46"/>
      <c r="B314" s="47">
        <v>271</v>
      </c>
      <c r="C314" s="33" t="s">
        <v>445</v>
      </c>
      <c r="D314" s="34">
        <f t="shared" si="2531"/>
        <v>19063</v>
      </c>
      <c r="E314" s="35">
        <v>18530</v>
      </c>
      <c r="F314" s="35">
        <v>18715</v>
      </c>
      <c r="G314" s="48">
        <v>0.73</v>
      </c>
      <c r="H314" s="37">
        <v>1</v>
      </c>
      <c r="I314" s="37">
        <v>1</v>
      </c>
      <c r="J314" s="38"/>
      <c r="K314" s="34">
        <v>1.4</v>
      </c>
      <c r="L314" s="34">
        <v>1.68</v>
      </c>
      <c r="M314" s="34">
        <v>2.23</v>
      </c>
      <c r="N314" s="34">
        <v>2.57</v>
      </c>
      <c r="O314" s="39">
        <v>90</v>
      </c>
      <c r="P314" s="39">
        <f t="shared" ref="P314:P318" si="2859">(O314/12*5*$D314*$G314*$H314*$K314)+(O314/12*4*$E314*$G314*$I314*$K314)+(O314/12*3*$F314*$G314*$I314*$K314)</f>
        <v>1729070.7</v>
      </c>
      <c r="Q314" s="39">
        <v>108</v>
      </c>
      <c r="R314" s="39">
        <f t="shared" ref="R314:R318" si="2860">(Q314/12*5*$D314*$G314*$H314*$K314)+(Q314/12*4*$E314*$G314*$I314*$K314)+(Q314/12*3*$F314*$G314*$I314*$K314)</f>
        <v>2074884.8399999999</v>
      </c>
      <c r="S314" s="39">
        <v>0</v>
      </c>
      <c r="T314" s="39">
        <f t="shared" ref="T314:T318" si="2861">(S314/12*5*$D314*$G314*$H314*$K314)+(S314/12*4*$E314*$G314*$I314*$K314)+(S314/12*3*$F314*$G314*$I314*$K314)</f>
        <v>0</v>
      </c>
      <c r="U314" s="39"/>
      <c r="V314" s="39">
        <f t="shared" ref="V314:V318" si="2862">(U314/12*5*$D314*$G314*$H314*$K314)+(U314/12*4*$E314*$G314*$I314*$K314)+(U314/12*3*$F314*$G314*$I314*$K314)</f>
        <v>0</v>
      </c>
      <c r="W314" s="39">
        <v>0</v>
      </c>
      <c r="X314" s="39">
        <f t="shared" ref="X314:X318" si="2863">(W314/12*5*$D314*$G314*$H314*$K314)+(W314/12*4*$E314*$G314*$I314*$K314)+(W314/12*3*$F314*$G314*$I314*$K314)</f>
        <v>0</v>
      </c>
      <c r="Y314" s="39">
        <v>30</v>
      </c>
      <c r="Z314" s="39">
        <f t="shared" ref="Z314:Z318" si="2864">(Y314/12*5*$D314*$G314*$H314*$K314)+(Y314/12*4*$E314*$G314*$I314*$K314)+(Y314/12*3*$F314*$G314*$I314*$K314)</f>
        <v>576356.89999999991</v>
      </c>
      <c r="AA314" s="39">
        <v>0</v>
      </c>
      <c r="AB314" s="39">
        <f t="shared" ref="AB314:AB318" si="2865">(AA314/12*5*$D314*$G314*$H314*$K314)+(AA314/12*4*$E314*$G314*$I314*$K314)+(AA314/12*3*$F314*$G314*$I314*$K314)</f>
        <v>0</v>
      </c>
      <c r="AC314" s="39">
        <v>0</v>
      </c>
      <c r="AD314" s="39">
        <f t="shared" ref="AD314:AD318" si="2866">(AC314/12*5*$D314*$G314*$H314*$K314)+(AC314/12*4*$E314*$G314*$I314*$K314)+(AC314/12*3*$F314*$G314*$I314*$K314)</f>
        <v>0</v>
      </c>
      <c r="AE314" s="39">
        <v>0</v>
      </c>
      <c r="AF314" s="39">
        <f t="shared" ref="AF314:AF318" si="2867">(AE314/12*5*$D314*$G314*$H314*$K314)+(AE314/12*4*$E314*$G314*$I314*$K314)+(AE314/12*3*$F314*$G314*$I314*$K314)</f>
        <v>0</v>
      </c>
      <c r="AG314" s="39">
        <v>0</v>
      </c>
      <c r="AH314" s="39">
        <f t="shared" ref="AH314:AH318" si="2868">(AG314/12*5*$D314*$G314*$H314*$K314)+(AG314/12*4*$E314*$G314*$I314*$K314)+(AG314/12*3*$F314*$G314*$I314*$K314)</f>
        <v>0</v>
      </c>
      <c r="AI314" s="39"/>
      <c r="AJ314" s="39">
        <f t="shared" ref="AJ314:AJ318" si="2869">(AI314/12*5*$D314*$G314*$H314*$K314)+(AI314/12*4*$E314*$G314*$I314*$K314)+(AI314/12*3*$F314*$G314*$I314*$K314)</f>
        <v>0</v>
      </c>
      <c r="AK314" s="39"/>
      <c r="AL314" s="39">
        <f t="shared" ref="AL314:AL318" si="2870">(AK314/12*5*$D314*$G314*$H314*$K314)+(AK314/12*4*$E314*$G314*$I314*$K314)+(AK314/12*3*$F314*$G314*$I314*$K314)</f>
        <v>0</v>
      </c>
      <c r="AM314" s="42">
        <v>0</v>
      </c>
      <c r="AN314" s="39">
        <f t="shared" ref="AN314:AN318" si="2871">(AM314/12*5*$D314*$G314*$H314*$K314)+(AM314/12*4*$E314*$G314*$I314*$K314)+(AM314/12*3*$F314*$G314*$I314*$K314)</f>
        <v>0</v>
      </c>
      <c r="AO314" s="43">
        <v>80</v>
      </c>
      <c r="AP314" s="39">
        <f t="shared" ref="AP314:AP318" si="2872">(AO314/12*5*$D314*$G314*$H314*$L314)+(AO314/12*4*$E314*$G314*$I314*$L314)+(AO314/12*3*$F314*$G314*$I314*$L314)</f>
        <v>1844342.08</v>
      </c>
      <c r="AQ314" s="39">
        <v>0</v>
      </c>
      <c r="AR314" s="39">
        <f t="shared" ref="AR314:AR318" si="2873">(AQ314/12*5*$D314*$G314*$H314*$L314)+(AQ314/12*4*$E314*$G314*$I314*$L314)+(AQ314/12*3*$F314*$G314*$I314*$L314)</f>
        <v>0</v>
      </c>
      <c r="AS314" s="39">
        <v>99</v>
      </c>
      <c r="AT314" s="39">
        <f t="shared" ref="AT314:AT318" si="2874">(AS314/12*5*$D314*$G314*$H314*$L314)+(AS314/12*4*$E314*$G314*$I314*$L314)+(AS314/12*3*$F314*$G314*$I314*$L314)</f>
        <v>2282373.324</v>
      </c>
      <c r="AU314" s="39">
        <v>0</v>
      </c>
      <c r="AV314" s="39">
        <f t="shared" ref="AV314:AV318" si="2875">(AU314/12*5*$D314*$G314*$H314*$L314)+(AU314/12*4*$E314*$G314*$I314*$L314)+(AU314/12*3*$F314*$G314*$I314*$L314)</f>
        <v>0</v>
      </c>
      <c r="AW314" s="39"/>
      <c r="AX314" s="39">
        <f t="shared" ref="AX314:AX318" si="2876">(AW314/12*5*$D314*$G314*$H314*$K314)+(AW314/12*4*$E314*$G314*$I314*$K314)+(AW314/12*3*$F314*$G314*$I314*$K314)</f>
        <v>0</v>
      </c>
      <c r="AY314" s="39"/>
      <c r="AZ314" s="39">
        <f t="shared" ref="AZ314:AZ318" si="2877">(AY314/12*5*$D314*$G314*$H314*$K314)+(AY314/12*4*$E314*$G314*$I314*$K314)+(AY314/12*3*$F314*$G314*$I314*$K314)</f>
        <v>0</v>
      </c>
      <c r="BA314" s="39">
        <v>1</v>
      </c>
      <c r="BB314" s="39">
        <f t="shared" ref="BB314:BB318" si="2878">(BA314/12*5*$D314*$G314*$H314*$L314)+(BA314/12*4*$E314*$G314*$I314*$L314)+(BA314/12*3*$F314*$G314*$I314*$L314)</f>
        <v>23054.275999999998</v>
      </c>
      <c r="BC314" s="39">
        <v>0</v>
      </c>
      <c r="BD314" s="39">
        <f t="shared" ref="BD314:BD318" si="2879">(BC314/12*5*$D314*$G314*$H314*$K314)+(BC314/12*4*$E314*$G314*$I314*$K314)+(BC314/12*3*$F314*$G314*$I314*$K314)</f>
        <v>0</v>
      </c>
      <c r="BE314" s="39">
        <v>0</v>
      </c>
      <c r="BF314" s="39">
        <f t="shared" ref="BF314:BF318" si="2880">(BE314/12*5*$D314*$G314*$H314*$K314)+(BE314/12*4*$E314*$G314*$I314*$K314)+(BE314/12*3*$F314*$G314*$I314*$K314)</f>
        <v>0</v>
      </c>
      <c r="BG314" s="39">
        <v>0</v>
      </c>
      <c r="BH314" s="39">
        <f t="shared" ref="BH314:BH318" si="2881">(BG314/12*5*$D314*$G314*$H314*$K314)+(BG314/12*4*$E314*$G314*$I314*$K314)+(BG314/12*3*$F314*$G314*$I314*$K314)</f>
        <v>0</v>
      </c>
      <c r="BI314" s="39">
        <v>0</v>
      </c>
      <c r="BJ314" s="39">
        <f t="shared" ref="BJ314:BJ318" si="2882">(BI314/12*5*$D314*$G314*$H314*$L314)+(BI314/12*4*$E314*$G314*$I314*$L314)+(BI314/12*3*$F314*$G314*$I314*$L314)</f>
        <v>0</v>
      </c>
      <c r="BK314" s="39">
        <v>96</v>
      </c>
      <c r="BL314" s="39">
        <f t="shared" ref="BL314:BL318" si="2883">(BK314/12*5*$D314*$G314*$H314*$K314)+(BK314/12*4*$E314*$G314*$I314*$K314)+(BK314/12*3*$F314*$G314*$I314*$K314)</f>
        <v>1844342.08</v>
      </c>
      <c r="BM314" s="39">
        <v>148</v>
      </c>
      <c r="BN314" s="39">
        <f t="shared" ref="BN314:BN318" si="2884">(BM314/12*5*$D314*$G314*$H314*$K314)+(BM314/12*4*$E314*$G314*$I314*$K314)+(BM314/12*3*$F314*$G314*$I314*$K314)</f>
        <v>2843360.7066666661</v>
      </c>
      <c r="BO314" s="49">
        <v>0</v>
      </c>
      <c r="BP314" s="39">
        <f t="shared" ref="BP314:BP318" si="2885">(BO314/12*5*$D314*$G314*$H314*$L314)+(BO314/12*4*$E314*$G314*$I314*$L314)+(BO314/12*3*$F314*$G314*$I314*$L314)</f>
        <v>0</v>
      </c>
      <c r="BQ314" s="39">
        <v>0</v>
      </c>
      <c r="BR314" s="39">
        <f t="shared" ref="BR314:BR318" si="2886">(BQ314/12*5*$D314*$G314*$H314*$L314)+(BQ314/12*4*$E314*$G314*$I314*$L314)+(BQ314/12*3*$F314*$G314*$I314*$L314)</f>
        <v>0</v>
      </c>
      <c r="BS314" s="39">
        <v>0</v>
      </c>
      <c r="BT314" s="39">
        <f t="shared" ref="BT314:BT318" si="2887">(BS314/12*5*$D314*$G314*$H314*$K314)+(BS314/12*4*$E314*$G314*$I314*$K314)+(BS314/12*3*$F314*$G314*$I314*$K314)</f>
        <v>0</v>
      </c>
      <c r="BU314" s="39">
        <v>0</v>
      </c>
      <c r="BV314" s="39">
        <f t="shared" ref="BV314:BV318" si="2888">(BU314/12*5*$D314*$G314*$H314*$K314)+(BU314/12*4*$E314*$G314*$I314*$K314)+(BU314/12*3*$F314*$G314*$I314*$K314)</f>
        <v>0</v>
      </c>
      <c r="BW314" s="39">
        <v>0</v>
      </c>
      <c r="BX314" s="39">
        <f t="shared" ref="BX314:BX318" si="2889">(BW314/12*5*$D314*$G314*$H314*$L314)+(BW314/12*4*$E314*$G314*$I314*$L314)+(BW314/12*3*$F314*$G314*$I314*$L314)</f>
        <v>0</v>
      </c>
      <c r="BY314" s="39"/>
      <c r="BZ314" s="39">
        <f t="shared" ref="BZ314:BZ318" si="2890">(BY314/12*5*$D314*$G314*$H314*$L314)+(BY314/12*4*$E314*$G314*$I314*$L314)+(BY314/12*3*$F314*$G314*$I314*$L314)</f>
        <v>0</v>
      </c>
      <c r="CA314" s="39">
        <v>0</v>
      </c>
      <c r="CB314" s="39">
        <f t="shared" ref="CB314:CB318" si="2891">(CA314/12*5*$D314*$G314*$H314*$K314)+(CA314/12*4*$E314*$G314*$I314*$K314)+(CA314/12*3*$F314*$G314*$I314*$K314)</f>
        <v>0</v>
      </c>
      <c r="CC314" s="39">
        <v>3</v>
      </c>
      <c r="CD314" s="39">
        <f t="shared" ref="CD314:CD318" si="2892">(CC314/12*5*$D314*$G314*$H314*$L314)+(CC314/12*4*$E314*$G314*$I314*$L314)+(CC314/12*3*$F314*$G314*$I314*$L314)</f>
        <v>69162.827999999994</v>
      </c>
      <c r="CE314" s="39">
        <v>0</v>
      </c>
      <c r="CF314" s="39">
        <f t="shared" ref="CF314:CF318" si="2893">(CE314/12*5*$D314*$G314*$H314*$K314)+(CE314/12*4*$E314*$G314*$I314*$K314)+(CE314/12*3*$F314*$G314*$I314*$K314)</f>
        <v>0</v>
      </c>
      <c r="CG314" s="39"/>
      <c r="CH314" s="39">
        <f t="shared" ref="CH314:CH318" si="2894">(CG314/12*5*$D314*$G314*$H314*$K314)+(CG314/12*4*$E314*$G314*$I314*$K314)+(CG314/12*3*$F314*$G314*$I314*$K314)</f>
        <v>0</v>
      </c>
      <c r="CI314" s="39">
        <v>1</v>
      </c>
      <c r="CJ314" s="39">
        <f t="shared" ref="CJ314:CJ318" si="2895">(CI314/12*5*$D314*$G314*$H314*$K314)+(CI314/12*4*$E314*$G314*$I314*$K314)+(CI314/12*3*$F314*$G314*$I314*$K314)</f>
        <v>19211.896666666664</v>
      </c>
      <c r="CK314" s="39">
        <v>19</v>
      </c>
      <c r="CL314" s="39">
        <f t="shared" ref="CL314:CL318" si="2896">(CK314/12*5*$D314*$G314*$H314*$K314)+(CK314/12*4*$E314*$G314*$I314*$K314)+(CK314/12*3*$F314*$G314*$I314*$K314)</f>
        <v>365026.03666666656</v>
      </c>
      <c r="CM314" s="39">
        <v>42</v>
      </c>
      <c r="CN314" s="39">
        <f t="shared" ref="CN314:CN318" si="2897">(CM314/12*5*$D314*$G314*$H314*$L314)+(CM314/12*4*$E314*$G314*$I314*$L314)+(CM314/12*3*$F314*$G314*$I314*$L314)</f>
        <v>968279.59199999995</v>
      </c>
      <c r="CO314" s="39">
        <v>15</v>
      </c>
      <c r="CP314" s="39">
        <f t="shared" ref="CP314:CP318" si="2898">(CO314/12*5*$D314*$G314*$H314*$L314)+(CO314/12*4*$E314*$G314*$I314*$L314)+(CO314/12*3*$F314*$G314*$I314*$L314)</f>
        <v>345814.14</v>
      </c>
      <c r="CQ314" s="44">
        <v>14</v>
      </c>
      <c r="CR314" s="39">
        <f t="shared" ref="CR314:CR318" si="2899">(CQ314/12*5*$D314*$G314*$H314*$K314)+(CQ314/12*4*$E314*$G314*$I314*$K314)+(CQ314/12*3*$F314*$G314*$I314*$K314)</f>
        <v>268966.55333333334</v>
      </c>
      <c r="CS314" s="39">
        <v>24</v>
      </c>
      <c r="CT314" s="39">
        <f t="shared" ref="CT314:CT318" si="2900">(CS314/12*5*$D314*$G314*$H314*$L314)+(CS314/12*4*$E314*$G314*$I314*$L314)+(CS314/12*3*$F314*$G314*$I314*$L314)</f>
        <v>553302.62399999995</v>
      </c>
      <c r="CU314" s="39">
        <v>2</v>
      </c>
      <c r="CV314" s="39">
        <f t="shared" ref="CV314:CV318" si="2901">(CU314/12*5*$D314*$G314*$H314*$L314)+(CU314/12*4*$E314*$G314*$I314*$L314)+(CU314/12*3*$F314*$G314*$I314*$L314)</f>
        <v>46108.551999999996</v>
      </c>
      <c r="CW314" s="39">
        <v>11</v>
      </c>
      <c r="CX314" s="39">
        <f t="shared" ref="CX314:CX318" si="2902">(CW314/12*5*$D314*$G314*$H314*$L314)+(CW314/12*4*$E314*$G314*$I314*$L314)+(CW314/12*3*$F314*$G314*$I314*$L314)</f>
        <v>253597.03599999996</v>
      </c>
      <c r="CY314" s="39">
        <v>16</v>
      </c>
      <c r="CZ314" s="39">
        <f t="shared" ref="CZ314:CZ318" si="2903">(CY314/12*5*$D314*$G314*$H314*$L314)+(CY314/12*4*$E314*$G314*$I314*$L314)+(CY314/12*3*$F314*$G314*$I314*$L314)</f>
        <v>368868.41599999997</v>
      </c>
      <c r="DA314" s="39">
        <v>12</v>
      </c>
      <c r="DB314" s="39">
        <f t="shared" ref="DB314:DB318" si="2904">(DA314/12*5*$D314*$G314*$H314*$L314)+(DA314/12*4*$E314*$G314*$I314*$L314)+(DA314/12*3*$F314*$G314*$I314*$L314)</f>
        <v>276651.31199999998</v>
      </c>
      <c r="DC314" s="39">
        <v>32</v>
      </c>
      <c r="DD314" s="39">
        <f t="shared" ref="DD314:DD318" si="2905">(DC314/12*5*$D314*$G314*$H314*$K314)+(DC314/12*4*$E314*$G314*$I314*$K314)+(DC314/12*3*$F314*$G314*$I314*$K314)</f>
        <v>614780.69333333324</v>
      </c>
      <c r="DE314" s="39">
        <v>12</v>
      </c>
      <c r="DF314" s="39">
        <f t="shared" ref="DF314:DF318" si="2906">(DE314/12*5*$D314*$G314*$H314*$K314)+(DE314/12*4*$E314*$G314*$I314*$K314)+(DE314/12*3*$F314*$G314*$I314*$K314)</f>
        <v>230542.76</v>
      </c>
      <c r="DG314" s="39"/>
      <c r="DH314" s="39">
        <f t="shared" ref="DH314:DH318" si="2907">(DG314/12*5*$D314*$G314*$H314*$L314)+(DG314/12*4*$E314*$G314*$I314*$L314)+(DG314/12*3*$F314*$G314*$I314*$L314)</f>
        <v>0</v>
      </c>
      <c r="DI314" s="39">
        <v>20</v>
      </c>
      <c r="DJ314" s="39">
        <f t="shared" ref="DJ314:DJ318" si="2908">(DI314/12*5*$D314*$G314*$H314*$L314)+(DI314/12*4*$E314*$G314*$I314*$L314)+(DI314/12*3*$F314*$G314*$I314*$L314)</f>
        <v>461085.52</v>
      </c>
      <c r="DK314" s="39"/>
      <c r="DL314" s="39">
        <f t="shared" ref="DL314:DL318" si="2909">(DK314/12*5*$D314*$G314*$H314*$M314)+(DK314/12*4*$E314*$G314*$I314*$M314)+(DK314/12*3*$F314*$G314*$I314*$M314)</f>
        <v>0</v>
      </c>
      <c r="DM314" s="39">
        <v>12</v>
      </c>
      <c r="DN314" s="39">
        <f t="shared" ref="DN314:DN318" si="2910">(DM314/12*5*$D314*$G314*$H314*$N314)+(DM314/12*4*$E314*$G314*$I314*$N314)+(DM314/12*3*$F314*$G314*$I314*$N314)</f>
        <v>423210.63799999998</v>
      </c>
      <c r="DO314" s="39"/>
      <c r="DP314" s="39">
        <f t="shared" ref="DP314:DP318" si="2911">(DO314*$D314*$G314*$H314*$L314)</f>
        <v>0</v>
      </c>
      <c r="DQ314" s="39">
        <f t="shared" si="2857"/>
        <v>887</v>
      </c>
      <c r="DR314" s="39">
        <f t="shared" si="2858"/>
        <v>18482393.504666667</v>
      </c>
    </row>
    <row r="315" spans="1:122" ht="15.75" customHeight="1" x14ac:dyDescent="0.25">
      <c r="A315" s="46"/>
      <c r="B315" s="47">
        <v>272</v>
      </c>
      <c r="C315" s="33" t="s">
        <v>446</v>
      </c>
      <c r="D315" s="34">
        <f t="shared" si="2531"/>
        <v>19063</v>
      </c>
      <c r="E315" s="35">
        <v>18530</v>
      </c>
      <c r="F315" s="35">
        <v>18715</v>
      </c>
      <c r="G315" s="48">
        <v>0.91</v>
      </c>
      <c r="H315" s="37">
        <v>1</v>
      </c>
      <c r="I315" s="37">
        <v>1</v>
      </c>
      <c r="J315" s="38"/>
      <c r="K315" s="34">
        <v>1.4</v>
      </c>
      <c r="L315" s="34">
        <v>1.68</v>
      </c>
      <c r="M315" s="34">
        <v>2.23</v>
      </c>
      <c r="N315" s="34">
        <v>2.57</v>
      </c>
      <c r="O315" s="39">
        <v>0</v>
      </c>
      <c r="P315" s="39">
        <f t="shared" si="2859"/>
        <v>0</v>
      </c>
      <c r="Q315" s="39">
        <v>0</v>
      </c>
      <c r="R315" s="39">
        <f t="shared" si="2860"/>
        <v>0</v>
      </c>
      <c r="S315" s="39"/>
      <c r="T315" s="39">
        <f t="shared" si="2861"/>
        <v>0</v>
      </c>
      <c r="U315" s="39"/>
      <c r="V315" s="39">
        <f t="shared" si="2862"/>
        <v>0</v>
      </c>
      <c r="W315" s="39">
        <v>0</v>
      </c>
      <c r="X315" s="39">
        <f t="shared" si="2863"/>
        <v>0</v>
      </c>
      <c r="Y315" s="39">
        <v>10</v>
      </c>
      <c r="Z315" s="39">
        <f t="shared" si="2864"/>
        <v>239490.76666666666</v>
      </c>
      <c r="AA315" s="39"/>
      <c r="AB315" s="39">
        <f t="shared" si="2865"/>
        <v>0</v>
      </c>
      <c r="AC315" s="39"/>
      <c r="AD315" s="39">
        <f t="shared" si="2866"/>
        <v>0</v>
      </c>
      <c r="AE315" s="39">
        <v>0</v>
      </c>
      <c r="AF315" s="39">
        <f t="shared" si="2867"/>
        <v>0</v>
      </c>
      <c r="AG315" s="39">
        <v>0</v>
      </c>
      <c r="AH315" s="39">
        <f t="shared" si="2868"/>
        <v>0</v>
      </c>
      <c r="AI315" s="39"/>
      <c r="AJ315" s="39">
        <f t="shared" si="2869"/>
        <v>0</v>
      </c>
      <c r="AK315" s="39"/>
      <c r="AL315" s="39">
        <f t="shared" si="2870"/>
        <v>0</v>
      </c>
      <c r="AM315" s="42">
        <v>0</v>
      </c>
      <c r="AN315" s="39">
        <f t="shared" si="2871"/>
        <v>0</v>
      </c>
      <c r="AO315" s="43">
        <v>0</v>
      </c>
      <c r="AP315" s="39">
        <f t="shared" si="2872"/>
        <v>0</v>
      </c>
      <c r="AQ315" s="39"/>
      <c r="AR315" s="39">
        <f t="shared" si="2873"/>
        <v>0</v>
      </c>
      <c r="AS315" s="39"/>
      <c r="AT315" s="39">
        <f t="shared" si="2874"/>
        <v>0</v>
      </c>
      <c r="AU315" s="39"/>
      <c r="AV315" s="39">
        <f t="shared" si="2875"/>
        <v>0</v>
      </c>
      <c r="AW315" s="39"/>
      <c r="AX315" s="39">
        <f t="shared" si="2876"/>
        <v>0</v>
      </c>
      <c r="AY315" s="39"/>
      <c r="AZ315" s="39">
        <f t="shared" si="2877"/>
        <v>0</v>
      </c>
      <c r="BA315" s="39"/>
      <c r="BB315" s="39">
        <f t="shared" si="2878"/>
        <v>0</v>
      </c>
      <c r="BC315" s="39"/>
      <c r="BD315" s="39">
        <f t="shared" si="2879"/>
        <v>0</v>
      </c>
      <c r="BE315" s="39"/>
      <c r="BF315" s="39">
        <f t="shared" si="2880"/>
        <v>0</v>
      </c>
      <c r="BG315" s="39"/>
      <c r="BH315" s="39">
        <f t="shared" si="2881"/>
        <v>0</v>
      </c>
      <c r="BI315" s="39"/>
      <c r="BJ315" s="39">
        <f t="shared" si="2882"/>
        <v>0</v>
      </c>
      <c r="BK315" s="39">
        <v>6</v>
      </c>
      <c r="BL315" s="39">
        <f t="shared" si="2883"/>
        <v>143694.46</v>
      </c>
      <c r="BM315" s="39">
        <v>21</v>
      </c>
      <c r="BN315" s="39">
        <f t="shared" si="2884"/>
        <v>502930.61</v>
      </c>
      <c r="BO315" s="49"/>
      <c r="BP315" s="39">
        <f t="shared" si="2885"/>
        <v>0</v>
      </c>
      <c r="BQ315" s="39"/>
      <c r="BR315" s="39">
        <f t="shared" si="2886"/>
        <v>0</v>
      </c>
      <c r="BS315" s="39"/>
      <c r="BT315" s="39">
        <f t="shared" si="2887"/>
        <v>0</v>
      </c>
      <c r="BU315" s="39"/>
      <c r="BV315" s="39">
        <f t="shared" si="2888"/>
        <v>0</v>
      </c>
      <c r="BW315" s="39"/>
      <c r="BX315" s="39">
        <f t="shared" si="2889"/>
        <v>0</v>
      </c>
      <c r="BY315" s="39"/>
      <c r="BZ315" s="39">
        <f t="shared" si="2890"/>
        <v>0</v>
      </c>
      <c r="CA315" s="39"/>
      <c r="CB315" s="39">
        <f t="shared" si="2891"/>
        <v>0</v>
      </c>
      <c r="CC315" s="39"/>
      <c r="CD315" s="39">
        <f t="shared" si="2892"/>
        <v>0</v>
      </c>
      <c r="CE315" s="39"/>
      <c r="CF315" s="39">
        <f t="shared" si="2893"/>
        <v>0</v>
      </c>
      <c r="CG315" s="39"/>
      <c r="CH315" s="39">
        <f t="shared" si="2894"/>
        <v>0</v>
      </c>
      <c r="CI315" s="39"/>
      <c r="CJ315" s="39">
        <f t="shared" si="2895"/>
        <v>0</v>
      </c>
      <c r="CK315" s="39"/>
      <c r="CL315" s="39">
        <f t="shared" si="2896"/>
        <v>0</v>
      </c>
      <c r="CM315" s="39"/>
      <c r="CN315" s="39">
        <f t="shared" si="2897"/>
        <v>0</v>
      </c>
      <c r="CO315" s="39"/>
      <c r="CP315" s="39">
        <f t="shared" si="2898"/>
        <v>0</v>
      </c>
      <c r="CQ315" s="44"/>
      <c r="CR315" s="39">
        <f t="shared" si="2899"/>
        <v>0</v>
      </c>
      <c r="CS315" s="39"/>
      <c r="CT315" s="39">
        <f t="shared" si="2900"/>
        <v>0</v>
      </c>
      <c r="CU315" s="39"/>
      <c r="CV315" s="39">
        <f t="shared" si="2901"/>
        <v>0</v>
      </c>
      <c r="CW315" s="39"/>
      <c r="CX315" s="39">
        <f t="shared" si="2902"/>
        <v>0</v>
      </c>
      <c r="CY315" s="39"/>
      <c r="CZ315" s="39">
        <f t="shared" si="2903"/>
        <v>0</v>
      </c>
      <c r="DA315" s="39"/>
      <c r="DB315" s="39">
        <f t="shared" si="2904"/>
        <v>0</v>
      </c>
      <c r="DC315" s="39"/>
      <c r="DD315" s="39">
        <f t="shared" si="2905"/>
        <v>0</v>
      </c>
      <c r="DE315" s="39"/>
      <c r="DF315" s="39">
        <f t="shared" si="2906"/>
        <v>0</v>
      </c>
      <c r="DG315" s="39"/>
      <c r="DH315" s="39">
        <f t="shared" si="2907"/>
        <v>0</v>
      </c>
      <c r="DI315" s="39"/>
      <c r="DJ315" s="39">
        <f t="shared" si="2908"/>
        <v>0</v>
      </c>
      <c r="DK315" s="39"/>
      <c r="DL315" s="39">
        <f t="shared" si="2909"/>
        <v>0</v>
      </c>
      <c r="DM315" s="39"/>
      <c r="DN315" s="39">
        <f t="shared" si="2910"/>
        <v>0</v>
      </c>
      <c r="DO315" s="39"/>
      <c r="DP315" s="39">
        <f t="shared" si="2911"/>
        <v>0</v>
      </c>
      <c r="DQ315" s="39">
        <f t="shared" si="2857"/>
        <v>37</v>
      </c>
      <c r="DR315" s="39">
        <f t="shared" si="2858"/>
        <v>886115.83666666667</v>
      </c>
    </row>
    <row r="316" spans="1:122" ht="30" customHeight="1" x14ac:dyDescent="0.25">
      <c r="A316" s="46"/>
      <c r="B316" s="47">
        <v>273</v>
      </c>
      <c r="C316" s="33" t="s">
        <v>447</v>
      </c>
      <c r="D316" s="34">
        <f t="shared" si="2531"/>
        <v>19063</v>
      </c>
      <c r="E316" s="35">
        <v>18530</v>
      </c>
      <c r="F316" s="35">
        <v>18715</v>
      </c>
      <c r="G316" s="48">
        <v>0.86</v>
      </c>
      <c r="H316" s="37">
        <v>1</v>
      </c>
      <c r="I316" s="37">
        <v>1</v>
      </c>
      <c r="J316" s="38"/>
      <c r="K316" s="34">
        <v>1.4</v>
      </c>
      <c r="L316" s="34">
        <v>1.68</v>
      </c>
      <c r="M316" s="34">
        <v>2.23</v>
      </c>
      <c r="N316" s="34">
        <v>2.57</v>
      </c>
      <c r="O316" s="39">
        <v>68</v>
      </c>
      <c r="P316" s="39">
        <f t="shared" si="2859"/>
        <v>1539057.1466666665</v>
      </c>
      <c r="Q316" s="39">
        <v>119</v>
      </c>
      <c r="R316" s="39">
        <f t="shared" si="2860"/>
        <v>2693350.0066666664</v>
      </c>
      <c r="S316" s="39">
        <v>0</v>
      </c>
      <c r="T316" s="39">
        <f t="shared" si="2861"/>
        <v>0</v>
      </c>
      <c r="U316" s="39"/>
      <c r="V316" s="39">
        <f t="shared" si="2862"/>
        <v>0</v>
      </c>
      <c r="W316" s="39">
        <v>0</v>
      </c>
      <c r="X316" s="39">
        <f t="shared" si="2863"/>
        <v>0</v>
      </c>
      <c r="Y316" s="39">
        <v>10</v>
      </c>
      <c r="Z316" s="39">
        <f t="shared" si="2864"/>
        <v>226331.93333333332</v>
      </c>
      <c r="AA316" s="39">
        <v>0</v>
      </c>
      <c r="AB316" s="39">
        <f t="shared" si="2865"/>
        <v>0</v>
      </c>
      <c r="AC316" s="39">
        <v>0</v>
      </c>
      <c r="AD316" s="39">
        <f t="shared" si="2866"/>
        <v>0</v>
      </c>
      <c r="AE316" s="39">
        <v>0</v>
      </c>
      <c r="AF316" s="39">
        <f t="shared" si="2867"/>
        <v>0</v>
      </c>
      <c r="AG316" s="39">
        <v>0</v>
      </c>
      <c r="AH316" s="39">
        <f t="shared" si="2868"/>
        <v>0</v>
      </c>
      <c r="AI316" s="39">
        <v>6</v>
      </c>
      <c r="AJ316" s="39">
        <f t="shared" si="2869"/>
        <v>135799.15999999997</v>
      </c>
      <c r="AK316" s="39"/>
      <c r="AL316" s="39">
        <f t="shared" si="2870"/>
        <v>0</v>
      </c>
      <c r="AM316" s="42">
        <v>0</v>
      </c>
      <c r="AN316" s="39">
        <f t="shared" si="2871"/>
        <v>0</v>
      </c>
      <c r="AO316" s="43">
        <v>101</v>
      </c>
      <c r="AP316" s="39">
        <f t="shared" si="2872"/>
        <v>2743143.0319999997</v>
      </c>
      <c r="AQ316" s="39">
        <v>0</v>
      </c>
      <c r="AR316" s="39">
        <f t="shared" si="2873"/>
        <v>0</v>
      </c>
      <c r="AS316" s="39">
        <v>269</v>
      </c>
      <c r="AT316" s="39">
        <f t="shared" si="2874"/>
        <v>7305994.8080000002</v>
      </c>
      <c r="AU316" s="39"/>
      <c r="AV316" s="39">
        <f t="shared" si="2875"/>
        <v>0</v>
      </c>
      <c r="AW316" s="39"/>
      <c r="AX316" s="39">
        <f t="shared" si="2876"/>
        <v>0</v>
      </c>
      <c r="AY316" s="39"/>
      <c r="AZ316" s="39">
        <f t="shared" si="2877"/>
        <v>0</v>
      </c>
      <c r="BA316" s="39">
        <v>15</v>
      </c>
      <c r="BB316" s="39">
        <f t="shared" si="2878"/>
        <v>407397.48</v>
      </c>
      <c r="BC316" s="39">
        <v>0</v>
      </c>
      <c r="BD316" s="39">
        <f t="shared" si="2879"/>
        <v>0</v>
      </c>
      <c r="BE316" s="39">
        <v>0</v>
      </c>
      <c r="BF316" s="39">
        <f t="shared" si="2880"/>
        <v>0</v>
      </c>
      <c r="BG316" s="39">
        <v>0</v>
      </c>
      <c r="BH316" s="39">
        <f t="shared" si="2881"/>
        <v>0</v>
      </c>
      <c r="BI316" s="39">
        <v>0</v>
      </c>
      <c r="BJ316" s="39">
        <f t="shared" si="2882"/>
        <v>0</v>
      </c>
      <c r="BK316" s="39">
        <v>105</v>
      </c>
      <c r="BL316" s="39">
        <f t="shared" si="2883"/>
        <v>2376485.2999999998</v>
      </c>
      <c r="BM316" s="39">
        <v>189</v>
      </c>
      <c r="BN316" s="39">
        <f t="shared" si="2884"/>
        <v>4277673.54</v>
      </c>
      <c r="BO316" s="49">
        <v>0</v>
      </c>
      <c r="BP316" s="39">
        <f t="shared" si="2885"/>
        <v>0</v>
      </c>
      <c r="BQ316" s="39">
        <v>0</v>
      </c>
      <c r="BR316" s="39">
        <f t="shared" si="2886"/>
        <v>0</v>
      </c>
      <c r="BS316" s="39">
        <v>0</v>
      </c>
      <c r="BT316" s="39">
        <f t="shared" si="2887"/>
        <v>0</v>
      </c>
      <c r="BU316" s="39"/>
      <c r="BV316" s="39">
        <f t="shared" si="2888"/>
        <v>0</v>
      </c>
      <c r="BW316" s="39">
        <v>0</v>
      </c>
      <c r="BX316" s="39">
        <f t="shared" si="2889"/>
        <v>0</v>
      </c>
      <c r="BY316" s="39"/>
      <c r="BZ316" s="39">
        <f t="shared" si="2890"/>
        <v>0</v>
      </c>
      <c r="CA316" s="39">
        <v>0</v>
      </c>
      <c r="CB316" s="39">
        <f t="shared" si="2891"/>
        <v>0</v>
      </c>
      <c r="CC316" s="39">
        <v>11</v>
      </c>
      <c r="CD316" s="39">
        <f t="shared" si="2892"/>
        <v>298758.152</v>
      </c>
      <c r="CE316" s="39">
        <v>30</v>
      </c>
      <c r="CF316" s="39">
        <f t="shared" si="2893"/>
        <v>678995.79999999993</v>
      </c>
      <c r="CG316" s="39"/>
      <c r="CH316" s="39">
        <f t="shared" si="2894"/>
        <v>0</v>
      </c>
      <c r="CI316" s="39">
        <v>44</v>
      </c>
      <c r="CJ316" s="39">
        <f t="shared" si="2895"/>
        <v>995860.5066666666</v>
      </c>
      <c r="CK316" s="39">
        <v>7</v>
      </c>
      <c r="CL316" s="39">
        <f t="shared" si="2896"/>
        <v>158432.35333333333</v>
      </c>
      <c r="CM316" s="39">
        <v>68</v>
      </c>
      <c r="CN316" s="39">
        <f t="shared" si="2897"/>
        <v>1846868.5760000001</v>
      </c>
      <c r="CO316" s="39">
        <v>17</v>
      </c>
      <c r="CP316" s="39">
        <f t="shared" si="2898"/>
        <v>461717.14400000003</v>
      </c>
      <c r="CQ316" s="44">
        <v>33</v>
      </c>
      <c r="CR316" s="39">
        <f t="shared" si="2899"/>
        <v>746895.37999999989</v>
      </c>
      <c r="CS316" s="39">
        <v>10</v>
      </c>
      <c r="CT316" s="39">
        <f t="shared" si="2900"/>
        <v>271598.32</v>
      </c>
      <c r="CU316" s="39"/>
      <c r="CV316" s="39">
        <f t="shared" si="2901"/>
        <v>0</v>
      </c>
      <c r="CW316" s="39">
        <v>3</v>
      </c>
      <c r="CX316" s="39">
        <f t="shared" si="2902"/>
        <v>81479.495999999985</v>
      </c>
      <c r="CY316" s="39">
        <v>16</v>
      </c>
      <c r="CZ316" s="39">
        <f t="shared" si="2903"/>
        <v>434557.31199999998</v>
      </c>
      <c r="DA316" s="39">
        <v>56</v>
      </c>
      <c r="DB316" s="39">
        <f t="shared" si="2904"/>
        <v>1520950.5920000002</v>
      </c>
      <c r="DC316" s="39">
        <v>78</v>
      </c>
      <c r="DD316" s="39">
        <f t="shared" si="2905"/>
        <v>1765389.08</v>
      </c>
      <c r="DE316" s="39">
        <v>17</v>
      </c>
      <c r="DF316" s="39">
        <f t="shared" si="2906"/>
        <v>384764.28666666662</v>
      </c>
      <c r="DG316" s="39"/>
      <c r="DH316" s="39">
        <f t="shared" si="2907"/>
        <v>0</v>
      </c>
      <c r="DI316" s="39">
        <v>24</v>
      </c>
      <c r="DJ316" s="39">
        <f t="shared" si="2908"/>
        <v>651835.96799999988</v>
      </c>
      <c r="DK316" s="39">
        <v>4</v>
      </c>
      <c r="DL316" s="39">
        <f t="shared" si="2909"/>
        <v>144205.77466666666</v>
      </c>
      <c r="DM316" s="39">
        <v>7</v>
      </c>
      <c r="DN316" s="39">
        <f t="shared" si="2910"/>
        <v>290836.53433333331</v>
      </c>
      <c r="DO316" s="39"/>
      <c r="DP316" s="39">
        <f t="shared" si="2911"/>
        <v>0</v>
      </c>
      <c r="DQ316" s="39">
        <f t="shared" si="2857"/>
        <v>1307</v>
      </c>
      <c r="DR316" s="39">
        <f t="shared" si="2858"/>
        <v>32438377.682333328</v>
      </c>
    </row>
    <row r="317" spans="1:122" ht="36" customHeight="1" x14ac:dyDescent="0.25">
      <c r="A317" s="46"/>
      <c r="B317" s="47">
        <v>274</v>
      </c>
      <c r="C317" s="33" t="s">
        <v>448</v>
      </c>
      <c r="D317" s="34">
        <f t="shared" si="2531"/>
        <v>19063</v>
      </c>
      <c r="E317" s="35">
        <v>18530</v>
      </c>
      <c r="F317" s="35">
        <v>18715</v>
      </c>
      <c r="G317" s="48">
        <v>1.24</v>
      </c>
      <c r="H317" s="37">
        <v>1</v>
      </c>
      <c r="I317" s="37">
        <v>1</v>
      </c>
      <c r="J317" s="38"/>
      <c r="K317" s="34">
        <v>1.4</v>
      </c>
      <c r="L317" s="34">
        <v>1.68</v>
      </c>
      <c r="M317" s="34">
        <v>2.23</v>
      </c>
      <c r="N317" s="34">
        <v>2.57</v>
      </c>
      <c r="O317" s="39">
        <v>3</v>
      </c>
      <c r="P317" s="39">
        <f t="shared" si="2859"/>
        <v>97901.72</v>
      </c>
      <c r="Q317" s="39">
        <v>60</v>
      </c>
      <c r="R317" s="39">
        <f t="shared" si="2860"/>
        <v>1958034.4</v>
      </c>
      <c r="S317" s="39">
        <v>0</v>
      </c>
      <c r="T317" s="39">
        <f t="shared" si="2861"/>
        <v>0</v>
      </c>
      <c r="U317" s="39"/>
      <c r="V317" s="39">
        <f t="shared" si="2862"/>
        <v>0</v>
      </c>
      <c r="W317" s="39">
        <v>0</v>
      </c>
      <c r="X317" s="39">
        <f t="shared" si="2863"/>
        <v>0</v>
      </c>
      <c r="Y317" s="39">
        <v>3</v>
      </c>
      <c r="Z317" s="39">
        <f t="shared" si="2864"/>
        <v>97901.72</v>
      </c>
      <c r="AA317" s="39">
        <v>0</v>
      </c>
      <c r="AB317" s="39">
        <f t="shared" si="2865"/>
        <v>0</v>
      </c>
      <c r="AC317" s="39">
        <v>0</v>
      </c>
      <c r="AD317" s="39">
        <f t="shared" si="2866"/>
        <v>0</v>
      </c>
      <c r="AE317" s="39">
        <v>0</v>
      </c>
      <c r="AF317" s="39">
        <f t="shared" si="2867"/>
        <v>0</v>
      </c>
      <c r="AG317" s="39">
        <v>0</v>
      </c>
      <c r="AH317" s="39">
        <f t="shared" si="2868"/>
        <v>0</v>
      </c>
      <c r="AI317" s="39">
        <v>0</v>
      </c>
      <c r="AJ317" s="39">
        <f t="shared" si="2869"/>
        <v>0</v>
      </c>
      <c r="AK317" s="39"/>
      <c r="AL317" s="39">
        <f t="shared" si="2870"/>
        <v>0</v>
      </c>
      <c r="AM317" s="42">
        <v>0</v>
      </c>
      <c r="AN317" s="39">
        <f t="shared" si="2871"/>
        <v>0</v>
      </c>
      <c r="AO317" s="43">
        <v>20</v>
      </c>
      <c r="AP317" s="39">
        <f t="shared" si="2872"/>
        <v>783213.76</v>
      </c>
      <c r="AQ317" s="39">
        <v>0</v>
      </c>
      <c r="AR317" s="39">
        <f t="shared" si="2873"/>
        <v>0</v>
      </c>
      <c r="AS317" s="39">
        <v>36</v>
      </c>
      <c r="AT317" s="39">
        <f t="shared" si="2874"/>
        <v>1409784.7679999999</v>
      </c>
      <c r="AU317" s="39">
        <v>0</v>
      </c>
      <c r="AV317" s="39">
        <f t="shared" si="2875"/>
        <v>0</v>
      </c>
      <c r="AW317" s="39"/>
      <c r="AX317" s="39">
        <f t="shared" si="2876"/>
        <v>0</v>
      </c>
      <c r="AY317" s="39"/>
      <c r="AZ317" s="39">
        <f t="shared" si="2877"/>
        <v>0</v>
      </c>
      <c r="BA317" s="39">
        <v>8</v>
      </c>
      <c r="BB317" s="39">
        <f t="shared" si="2878"/>
        <v>313285.50399999996</v>
      </c>
      <c r="BC317" s="39">
        <v>0</v>
      </c>
      <c r="BD317" s="39">
        <f t="shared" si="2879"/>
        <v>0</v>
      </c>
      <c r="BE317" s="39">
        <v>0</v>
      </c>
      <c r="BF317" s="39">
        <f t="shared" si="2880"/>
        <v>0</v>
      </c>
      <c r="BG317" s="39">
        <v>0</v>
      </c>
      <c r="BH317" s="39">
        <f t="shared" si="2881"/>
        <v>0</v>
      </c>
      <c r="BI317" s="39">
        <v>0</v>
      </c>
      <c r="BJ317" s="39">
        <f t="shared" si="2882"/>
        <v>0</v>
      </c>
      <c r="BK317" s="39">
        <v>21</v>
      </c>
      <c r="BL317" s="39">
        <f t="shared" si="2883"/>
        <v>685312.03999999992</v>
      </c>
      <c r="BM317" s="39">
        <v>63</v>
      </c>
      <c r="BN317" s="39">
        <f t="shared" si="2884"/>
        <v>2055936.1199999999</v>
      </c>
      <c r="BO317" s="49">
        <v>0</v>
      </c>
      <c r="BP317" s="39">
        <f t="shared" si="2885"/>
        <v>0</v>
      </c>
      <c r="BQ317" s="39">
        <v>0</v>
      </c>
      <c r="BR317" s="39">
        <f t="shared" si="2886"/>
        <v>0</v>
      </c>
      <c r="BS317" s="39">
        <v>0</v>
      </c>
      <c r="BT317" s="39">
        <f t="shared" si="2887"/>
        <v>0</v>
      </c>
      <c r="BU317" s="39">
        <v>0</v>
      </c>
      <c r="BV317" s="39">
        <f t="shared" si="2888"/>
        <v>0</v>
      </c>
      <c r="BW317" s="39">
        <v>0</v>
      </c>
      <c r="BX317" s="39">
        <f t="shared" si="2889"/>
        <v>0</v>
      </c>
      <c r="BY317" s="39"/>
      <c r="BZ317" s="39">
        <f t="shared" si="2890"/>
        <v>0</v>
      </c>
      <c r="CA317" s="39">
        <v>0</v>
      </c>
      <c r="CB317" s="39">
        <f t="shared" si="2891"/>
        <v>0</v>
      </c>
      <c r="CC317" s="39">
        <v>2</v>
      </c>
      <c r="CD317" s="39">
        <f t="shared" si="2892"/>
        <v>78321.375999999989</v>
      </c>
      <c r="CE317" s="39"/>
      <c r="CF317" s="39">
        <f t="shared" si="2893"/>
        <v>0</v>
      </c>
      <c r="CG317" s="39"/>
      <c r="CH317" s="39">
        <f t="shared" si="2894"/>
        <v>0</v>
      </c>
      <c r="CI317" s="39"/>
      <c r="CJ317" s="39">
        <f t="shared" si="2895"/>
        <v>0</v>
      </c>
      <c r="CK317" s="39">
        <v>7</v>
      </c>
      <c r="CL317" s="39">
        <f t="shared" si="2896"/>
        <v>228437.34666666668</v>
      </c>
      <c r="CM317" s="39">
        <v>3</v>
      </c>
      <c r="CN317" s="39">
        <f t="shared" si="2897"/>
        <v>117482.06399999998</v>
      </c>
      <c r="CO317" s="39">
        <v>3</v>
      </c>
      <c r="CP317" s="39">
        <f t="shared" si="2898"/>
        <v>117482.06399999998</v>
      </c>
      <c r="CQ317" s="44"/>
      <c r="CR317" s="39">
        <f t="shared" si="2899"/>
        <v>0</v>
      </c>
      <c r="CS317" s="39">
        <v>2</v>
      </c>
      <c r="CT317" s="39">
        <f t="shared" si="2900"/>
        <v>78321.375999999989</v>
      </c>
      <c r="CU317" s="39"/>
      <c r="CV317" s="39">
        <f t="shared" si="2901"/>
        <v>0</v>
      </c>
      <c r="CW317" s="39">
        <v>3</v>
      </c>
      <c r="CX317" s="39">
        <f t="shared" si="2902"/>
        <v>117482.06399999998</v>
      </c>
      <c r="CY317" s="39">
        <v>1</v>
      </c>
      <c r="CZ317" s="39">
        <f t="shared" si="2903"/>
        <v>39160.687999999995</v>
      </c>
      <c r="DA317" s="39">
        <v>15</v>
      </c>
      <c r="DB317" s="39">
        <f t="shared" si="2904"/>
        <v>587410.31999999995</v>
      </c>
      <c r="DC317" s="39">
        <v>9</v>
      </c>
      <c r="DD317" s="39">
        <f t="shared" si="2905"/>
        <v>293705.15999999997</v>
      </c>
      <c r="DE317" s="39"/>
      <c r="DF317" s="39">
        <f t="shared" si="2906"/>
        <v>0</v>
      </c>
      <c r="DG317" s="39"/>
      <c r="DH317" s="39">
        <f t="shared" si="2907"/>
        <v>0</v>
      </c>
      <c r="DI317" s="39">
        <v>3</v>
      </c>
      <c r="DJ317" s="39">
        <f t="shared" si="2908"/>
        <v>117482.06399999998</v>
      </c>
      <c r="DK317" s="39"/>
      <c r="DL317" s="39">
        <f t="shared" si="2909"/>
        <v>0</v>
      </c>
      <c r="DM317" s="39"/>
      <c r="DN317" s="39">
        <f t="shared" si="2910"/>
        <v>0</v>
      </c>
      <c r="DO317" s="39"/>
      <c r="DP317" s="39">
        <f t="shared" si="2911"/>
        <v>0</v>
      </c>
      <c r="DQ317" s="39">
        <f t="shared" si="2857"/>
        <v>262</v>
      </c>
      <c r="DR317" s="39">
        <f t="shared" si="2858"/>
        <v>9176654.5546666663</v>
      </c>
    </row>
    <row r="318" spans="1:122" ht="36" customHeight="1" x14ac:dyDescent="0.25">
      <c r="A318" s="46"/>
      <c r="B318" s="47">
        <v>275</v>
      </c>
      <c r="C318" s="33" t="s">
        <v>449</v>
      </c>
      <c r="D318" s="34">
        <f t="shared" si="2531"/>
        <v>19063</v>
      </c>
      <c r="E318" s="35">
        <v>18530</v>
      </c>
      <c r="F318" s="35">
        <v>18715</v>
      </c>
      <c r="G318" s="48">
        <v>1.78</v>
      </c>
      <c r="H318" s="37">
        <v>1</v>
      </c>
      <c r="I318" s="37">
        <v>1</v>
      </c>
      <c r="J318" s="38"/>
      <c r="K318" s="34">
        <v>1.4</v>
      </c>
      <c r="L318" s="34">
        <v>1.68</v>
      </c>
      <c r="M318" s="34">
        <v>2.23</v>
      </c>
      <c r="N318" s="34">
        <v>2.57</v>
      </c>
      <c r="O318" s="39">
        <v>92</v>
      </c>
      <c r="P318" s="39">
        <f t="shared" si="2859"/>
        <v>4309781.0933333337</v>
      </c>
      <c r="Q318" s="39">
        <v>140</v>
      </c>
      <c r="R318" s="39">
        <f t="shared" si="2860"/>
        <v>6558362.5333333323</v>
      </c>
      <c r="S318" s="39"/>
      <c r="T318" s="39">
        <f t="shared" si="2861"/>
        <v>0</v>
      </c>
      <c r="U318" s="39"/>
      <c r="V318" s="39">
        <f t="shared" si="2862"/>
        <v>0</v>
      </c>
      <c r="W318" s="39">
        <v>0</v>
      </c>
      <c r="X318" s="39">
        <f t="shared" si="2863"/>
        <v>0</v>
      </c>
      <c r="Y318" s="39">
        <v>20</v>
      </c>
      <c r="Z318" s="39">
        <f t="shared" si="2864"/>
        <v>936908.93333333335</v>
      </c>
      <c r="AA318" s="39"/>
      <c r="AB318" s="39">
        <f t="shared" si="2865"/>
        <v>0</v>
      </c>
      <c r="AC318" s="39"/>
      <c r="AD318" s="39">
        <f t="shared" si="2866"/>
        <v>0</v>
      </c>
      <c r="AE318" s="39">
        <v>0</v>
      </c>
      <c r="AF318" s="39">
        <f t="shared" si="2867"/>
        <v>0</v>
      </c>
      <c r="AG318" s="39">
        <v>0</v>
      </c>
      <c r="AH318" s="39">
        <f t="shared" si="2868"/>
        <v>0</v>
      </c>
      <c r="AI318" s="39"/>
      <c r="AJ318" s="39">
        <f t="shared" si="2869"/>
        <v>0</v>
      </c>
      <c r="AK318" s="39"/>
      <c r="AL318" s="39">
        <f t="shared" si="2870"/>
        <v>0</v>
      </c>
      <c r="AM318" s="42">
        <v>0</v>
      </c>
      <c r="AN318" s="39">
        <f t="shared" si="2871"/>
        <v>0</v>
      </c>
      <c r="AO318" s="43">
        <v>0</v>
      </c>
      <c r="AP318" s="39">
        <f t="shared" si="2872"/>
        <v>0</v>
      </c>
      <c r="AQ318" s="39"/>
      <c r="AR318" s="39">
        <f t="shared" si="2873"/>
        <v>0</v>
      </c>
      <c r="AS318" s="39"/>
      <c r="AT318" s="39">
        <f t="shared" si="2874"/>
        <v>0</v>
      </c>
      <c r="AU318" s="39"/>
      <c r="AV318" s="39">
        <f t="shared" si="2875"/>
        <v>0</v>
      </c>
      <c r="AW318" s="39"/>
      <c r="AX318" s="39">
        <f t="shared" si="2876"/>
        <v>0</v>
      </c>
      <c r="AY318" s="39"/>
      <c r="AZ318" s="39">
        <f t="shared" si="2877"/>
        <v>0</v>
      </c>
      <c r="BA318" s="39">
        <v>11</v>
      </c>
      <c r="BB318" s="39">
        <f t="shared" si="2878"/>
        <v>618359.89599999995</v>
      </c>
      <c r="BC318" s="39"/>
      <c r="BD318" s="39">
        <f t="shared" si="2879"/>
        <v>0</v>
      </c>
      <c r="BE318" s="39"/>
      <c r="BF318" s="39">
        <f t="shared" si="2880"/>
        <v>0</v>
      </c>
      <c r="BG318" s="39"/>
      <c r="BH318" s="39">
        <f t="shared" si="2881"/>
        <v>0</v>
      </c>
      <c r="BI318" s="39"/>
      <c r="BJ318" s="39">
        <f t="shared" si="2882"/>
        <v>0</v>
      </c>
      <c r="BK318" s="39">
        <v>21</v>
      </c>
      <c r="BL318" s="39">
        <f t="shared" si="2883"/>
        <v>983754.37999999989</v>
      </c>
      <c r="BM318" s="39">
        <v>0</v>
      </c>
      <c r="BN318" s="39">
        <f t="shared" si="2884"/>
        <v>0</v>
      </c>
      <c r="BO318" s="49"/>
      <c r="BP318" s="39">
        <f t="shared" si="2885"/>
        <v>0</v>
      </c>
      <c r="BQ318" s="39"/>
      <c r="BR318" s="39">
        <f t="shared" si="2886"/>
        <v>0</v>
      </c>
      <c r="BS318" s="39"/>
      <c r="BT318" s="39">
        <f t="shared" si="2887"/>
        <v>0</v>
      </c>
      <c r="BU318" s="39"/>
      <c r="BV318" s="39">
        <f t="shared" si="2888"/>
        <v>0</v>
      </c>
      <c r="BW318" s="39"/>
      <c r="BX318" s="39">
        <f t="shared" si="2889"/>
        <v>0</v>
      </c>
      <c r="BY318" s="39"/>
      <c r="BZ318" s="39">
        <f t="shared" si="2890"/>
        <v>0</v>
      </c>
      <c r="CA318" s="39"/>
      <c r="CB318" s="39">
        <f t="shared" si="2891"/>
        <v>0</v>
      </c>
      <c r="CC318" s="39"/>
      <c r="CD318" s="39">
        <f t="shared" si="2892"/>
        <v>0</v>
      </c>
      <c r="CE318" s="39"/>
      <c r="CF318" s="39">
        <f t="shared" si="2893"/>
        <v>0</v>
      </c>
      <c r="CG318" s="39"/>
      <c r="CH318" s="39">
        <f t="shared" si="2894"/>
        <v>0</v>
      </c>
      <c r="CI318" s="39"/>
      <c r="CJ318" s="39">
        <f t="shared" si="2895"/>
        <v>0</v>
      </c>
      <c r="CK318" s="39"/>
      <c r="CL318" s="39">
        <f t="shared" si="2896"/>
        <v>0</v>
      </c>
      <c r="CM318" s="39">
        <v>21</v>
      </c>
      <c r="CN318" s="39">
        <f t="shared" si="2897"/>
        <v>1180505.2560000001</v>
      </c>
      <c r="CO318" s="39"/>
      <c r="CP318" s="39">
        <f t="shared" si="2898"/>
        <v>0</v>
      </c>
      <c r="CQ318" s="44"/>
      <c r="CR318" s="39">
        <f t="shared" si="2899"/>
        <v>0</v>
      </c>
      <c r="CS318" s="39"/>
      <c r="CT318" s="39">
        <f t="shared" si="2900"/>
        <v>0</v>
      </c>
      <c r="CU318" s="39"/>
      <c r="CV318" s="39">
        <f t="shared" si="2901"/>
        <v>0</v>
      </c>
      <c r="CW318" s="39">
        <v>12</v>
      </c>
      <c r="CX318" s="39">
        <f t="shared" si="2902"/>
        <v>674574.43200000003</v>
      </c>
      <c r="CY318" s="39"/>
      <c r="CZ318" s="39">
        <f t="shared" si="2903"/>
        <v>0</v>
      </c>
      <c r="DA318" s="39"/>
      <c r="DB318" s="39">
        <f t="shared" si="2904"/>
        <v>0</v>
      </c>
      <c r="DC318" s="39"/>
      <c r="DD318" s="39">
        <f t="shared" si="2905"/>
        <v>0</v>
      </c>
      <c r="DE318" s="39">
        <v>5</v>
      </c>
      <c r="DF318" s="39">
        <f t="shared" si="2906"/>
        <v>234227.23333333334</v>
      </c>
      <c r="DG318" s="39"/>
      <c r="DH318" s="39">
        <f t="shared" si="2907"/>
        <v>0</v>
      </c>
      <c r="DI318" s="39"/>
      <c r="DJ318" s="39">
        <f t="shared" si="2908"/>
        <v>0</v>
      </c>
      <c r="DK318" s="39"/>
      <c r="DL318" s="39">
        <f t="shared" si="2909"/>
        <v>0</v>
      </c>
      <c r="DM318" s="39"/>
      <c r="DN318" s="39">
        <f t="shared" si="2910"/>
        <v>0</v>
      </c>
      <c r="DO318" s="39"/>
      <c r="DP318" s="39">
        <f t="shared" si="2911"/>
        <v>0</v>
      </c>
      <c r="DQ318" s="39">
        <f t="shared" si="2857"/>
        <v>322</v>
      </c>
      <c r="DR318" s="39">
        <f t="shared" si="2858"/>
        <v>15496473.757333333</v>
      </c>
    </row>
    <row r="319" spans="1:122" ht="30" customHeight="1" x14ac:dyDescent="0.25">
      <c r="A319" s="46"/>
      <c r="B319" s="47">
        <v>276</v>
      </c>
      <c r="C319" s="33" t="s">
        <v>450</v>
      </c>
      <c r="D319" s="34">
        <f t="shared" si="2531"/>
        <v>19063</v>
      </c>
      <c r="E319" s="35">
        <v>18530</v>
      </c>
      <c r="F319" s="35">
        <v>18715</v>
      </c>
      <c r="G319" s="48">
        <v>1.1299999999999999</v>
      </c>
      <c r="H319" s="37">
        <v>1</v>
      </c>
      <c r="I319" s="37">
        <v>1</v>
      </c>
      <c r="J319" s="38"/>
      <c r="K319" s="34">
        <v>1.4</v>
      </c>
      <c r="L319" s="34">
        <v>1.68</v>
      </c>
      <c r="M319" s="34">
        <v>2.23</v>
      </c>
      <c r="N319" s="34">
        <v>2.57</v>
      </c>
      <c r="O319" s="39">
        <v>49</v>
      </c>
      <c r="P319" s="39">
        <f t="shared" ref="P319:P321" si="2912">(O319/12*5*$D319*$G319*$H319*$K319*P$9)+(O319/12*4*$E319*$G319*$I319*$K319*P$10)+(O319/12*3*$F319*$G319*$I319*$K319*P$10)</f>
        <v>1547515.4123916663</v>
      </c>
      <c r="Q319" s="39">
        <v>37</v>
      </c>
      <c r="R319" s="39">
        <f t="shared" ref="R319:R321" si="2913">(Q319/12*5*$D319*$G319*$H319*$K319*R$9)+(Q319/12*4*$E319*$G319*$I319*$K319*R$10)+(Q319/12*3*$F319*$G319*$I319*$K319*R$10)</f>
        <v>1168532.0460916667</v>
      </c>
      <c r="S319" s="39">
        <v>0</v>
      </c>
      <c r="T319" s="39">
        <f t="shared" ref="T319:T321" si="2914">(S319/12*5*$D319*$G319*$H319*$K319*T$9)+(S319/12*4*$E319*$G319*$I319*$K319*T$10)+(S319/12*3*$F319*$G319*$I319*$K319*T$10)</f>
        <v>0</v>
      </c>
      <c r="U319" s="39"/>
      <c r="V319" s="39">
        <f t="shared" ref="V319:V321" si="2915">(U319/12*5*$D319*$G319*$H319*$K319*V$9)+(U319/12*4*$E319*$G319*$I319*$K319*V$10)+(U319/12*3*$F319*$G319*$I319*$K319*V$10)</f>
        <v>0</v>
      </c>
      <c r="W319" s="39">
        <v>25</v>
      </c>
      <c r="X319" s="39">
        <f t="shared" ref="X319:X321" si="2916">(W319/12*5*$D319*$G319*$H319*$K319*X$9)+(W319/12*4*$E319*$G319*$I319*$K319*X$10)+(W319/12*3*$F319*$G319*$I319*$K319*X$10)</f>
        <v>794889.09981250006</v>
      </c>
      <c r="Y319" s="39">
        <v>20</v>
      </c>
      <c r="Z319" s="39">
        <f t="shared" ref="Z319:Z321" si="2917">(Y319/12*5*$D319*$G319*$H319*$K319*Z$9)+(Y319/12*4*$E319*$G319*$I319*$K319*Z$10)+(Y319/12*3*$F319*$G319*$I319*$K319*Z$10)</f>
        <v>631638.94383333321</v>
      </c>
      <c r="AA319" s="39">
        <v>0</v>
      </c>
      <c r="AB319" s="39">
        <f t="shared" ref="AB319:AB321" si="2918">(AA319/12*5*$D319*$G319*$H319*$K319*AB$9)+(AA319/12*4*$E319*$G319*$I319*$K319*AB$10)+(AA319/12*3*$F319*$G319*$I319*$K319*AB$10)</f>
        <v>0</v>
      </c>
      <c r="AC319" s="39">
        <v>0</v>
      </c>
      <c r="AD319" s="39">
        <f t="shared" ref="AD319:AD321" si="2919">(AC319/12*5*$D319*$G319*$H319*$K319*AD$9)+(AC319/12*4*$E319*$G319*$I319*$K319*AD$10)+(AC319/12*3*$F319*$G319*$I319*$K319*AD$10)</f>
        <v>0</v>
      </c>
      <c r="AE319" s="39">
        <v>15</v>
      </c>
      <c r="AF319" s="39">
        <f t="shared" ref="AF319:AF321" si="2920">(AE319/12*5*$D319*$G319*$H319*$K319*AF$9)+(AE319/12*4*$E319*$G319*$I319*$K319*AF$10)+(AE319/12*3*$F319*$G319*$I319*$K319*AF$10)</f>
        <v>557605.56249999988</v>
      </c>
      <c r="AG319" s="39">
        <v>20</v>
      </c>
      <c r="AH319" s="39">
        <f t="shared" ref="AH319:AH321" si="2921">(AG319/12*5*$D319*$G319*$H319*$K319*AH$9)+(AG319/12*4*$E319*$G319*$I319*$K319*AH$10)+(AG319/12*3*$F319*$G319*$I319*$K319*AH$10)</f>
        <v>631638.94383333321</v>
      </c>
      <c r="AI319" s="39">
        <v>0</v>
      </c>
      <c r="AJ319" s="39">
        <f t="shared" ref="AJ319:AJ321" si="2922">(AI319/12*5*$D319*$G319*$H319*$K319*AJ$9)+(AI319/12*4*$E319*$G319*$I319*$K319*AJ$10)+(AI319/12*3*$F319*$G319*$I319*$K319*AJ$10)</f>
        <v>0</v>
      </c>
      <c r="AK319" s="39"/>
      <c r="AL319" s="39">
        <f t="shared" ref="AL319:AL321" si="2923">(AK319/12*5*$D319*$G319*$H319*$K319*AL$9)+(AK319/12*4*$E319*$G319*$I319*$K319*AL$10)+(AK319/12*3*$F319*$G319*$I319*$K319*AL$10)</f>
        <v>0</v>
      </c>
      <c r="AM319" s="42">
        <v>0</v>
      </c>
      <c r="AN319" s="39">
        <f t="shared" ref="AN319:AN321" si="2924">(AM319/12*5*$D319*$G319*$H319*$K319*AN$9)+(AM319/12*4*$E319*$G319*$I319*$K319*AN$10)+(AM319/12*3*$F319*$G319*$I319*$K319*AN$10)</f>
        <v>0</v>
      </c>
      <c r="AO319" s="43">
        <v>17</v>
      </c>
      <c r="AP319" s="39">
        <f t="shared" ref="AP319:AP321" si="2925">(AO319/12*5*$D319*$G319*$H319*$L319*AP$9)+(AO319/12*4*$E319*$G319*$I319*$L319*AP$10)+(AO319/12*3*$F319*$G319*$I319*$L319*AP$10)</f>
        <v>620585.66592399997</v>
      </c>
      <c r="AQ319" s="39">
        <v>0</v>
      </c>
      <c r="AR319" s="39">
        <f t="shared" ref="AR319:AR321" si="2926">(AQ319/12*5*$D319*$G319*$H319*$L319*AR$9)+(AQ319/12*4*$E319*$G319*$I319*$L319*AR$10)+(AQ319/12*3*$F319*$G319*$I319*$L319*AR$10)</f>
        <v>0</v>
      </c>
      <c r="AS319" s="39">
        <v>36</v>
      </c>
      <c r="AT319" s="39">
        <f t="shared" ref="AT319:AT321" si="2927">(AS319/12*5*$D319*$G319*$H319*$L319*AT$9)+(AS319/12*4*$E319*$G319*$I319*$L319*AT$10)+(AS319/12*3*$F319*$G319*$I319*$L319*AT$11)</f>
        <v>1314181.4101919997</v>
      </c>
      <c r="AU319" s="39">
        <v>20</v>
      </c>
      <c r="AV319" s="39">
        <f t="shared" ref="AV319:AV321" si="2928">(AU319/12*5*$D319*$G319*$H319*$L319*AV$9)+(AU319/12*4*$E319*$G319*$I319*$L319*AV$10)+(AU319/12*3*$F319*$G319*$I319*$L319*AV$10)</f>
        <v>753443.08269999991</v>
      </c>
      <c r="AW319" s="39"/>
      <c r="AX319" s="39">
        <f t="shared" ref="AX319:AX321" si="2929">(AW319/12*5*$D319*$G319*$H319*$K319*AX$9)+(AW319/12*4*$E319*$G319*$I319*$K319*AX$10)+(AW319/12*3*$F319*$G319*$I319*$K319*AX$10)</f>
        <v>0</v>
      </c>
      <c r="AY319" s="39"/>
      <c r="AZ319" s="39">
        <f t="shared" ref="AZ319:AZ321" si="2930">(AY319/12*5*$D319*$G319*$H319*$K319*AZ$9)+(AY319/12*4*$E319*$G319*$I319*$K319*AZ$10)+(AY319/12*3*$F319*$G319*$I319*$K319*AZ$10)</f>
        <v>0</v>
      </c>
      <c r="BA319" s="39"/>
      <c r="BB319" s="39">
        <f t="shared" ref="BB319:BB321" si="2931">(BA319/12*5*$D319*$G319*$H319*$L319*BB$9)+(BA319/12*4*$E319*$G319*$I319*$L319*BB$10)+(BA319/12*3*$F319*$G319*$I319*$L319*BB$10)</f>
        <v>0</v>
      </c>
      <c r="BC319" s="39">
        <v>0</v>
      </c>
      <c r="BD319" s="39">
        <f t="shared" ref="BD319:BD321" si="2932">(BC319/12*5*$D319*$G319*$H319*$K319*BD$9)+(BC319/12*4*$E319*$G319*$I319*$K319*BD$10)+(BC319/12*3*$F319*$G319*$I319*$K319*BD$10)</f>
        <v>0</v>
      </c>
      <c r="BE319" s="39">
        <v>0</v>
      </c>
      <c r="BF319" s="39">
        <f t="shared" ref="BF319:BF321" si="2933">(BE319/12*5*$D319*$G319*$H319*$K319*BF$9)+(BE319/12*4*$E319*$G319*$I319*$K319*BF$10)+(BE319/12*3*$F319*$G319*$I319*$K319*BF$10)</f>
        <v>0</v>
      </c>
      <c r="BG319" s="39">
        <v>0</v>
      </c>
      <c r="BH319" s="39">
        <f t="shared" ref="BH319:BH321" si="2934">(BG319/12*5*$D319*$G319*$H319*$K319*BH$9)+(BG319/12*4*$E319*$G319*$I319*$K319*BH$10)+(BG319/12*3*$F319*$G319*$I319*$K319*BH$10)</f>
        <v>0</v>
      </c>
      <c r="BI319" s="39">
        <v>0</v>
      </c>
      <c r="BJ319" s="39">
        <f t="shared" ref="BJ319:BJ321" si="2935">(BI319/12*5*$D319*$G319*$H319*$L319*BJ$9)+(BI319/12*4*$E319*$G319*$I319*$L319*BJ$10)+(BI319/12*3*$F319*$G319*$I319*$L319*BJ$10)</f>
        <v>0</v>
      </c>
      <c r="BK319" s="39">
        <v>24</v>
      </c>
      <c r="BL319" s="39">
        <f t="shared" ref="BL319:BL321" si="2936">(BK319/12*5*$D319*$G319*$H319*$K319*BL$9)+(BK319/12*4*$E319*$G319*$I319*$K319*BL$10)+(BK319/12*3*$F319*$G319*$I319*$K319*BL$10)</f>
        <v>763093.53581999987</v>
      </c>
      <c r="BM319" s="39">
        <v>36</v>
      </c>
      <c r="BN319" s="39">
        <f t="shared" ref="BN319:BN321" si="2937">(BM319/12*5*$D319*$G319*$H319*$K319*BN$9)+(BM319/12*4*$E319*$G319*$I319*$K319*BN$10)+(BM319/12*3*$F319*$G319*$I319*$K319*BN$11)</f>
        <v>1095151.1751599999</v>
      </c>
      <c r="BO319" s="49">
        <v>0</v>
      </c>
      <c r="BP319" s="39">
        <f t="shared" ref="BP319:BP321" si="2938">(BO319/12*5*$D319*$G319*$H319*$L319*BP$9)+(BO319/12*4*$E319*$G319*$I319*$L319*BP$10)+(BO319/12*3*$F319*$G319*$I319*$L319*BP$10)</f>
        <v>0</v>
      </c>
      <c r="BQ319" s="39">
        <v>0</v>
      </c>
      <c r="BR319" s="39">
        <f t="shared" ref="BR319:BR321" si="2939">(BQ319/12*5*$D319*$G319*$H319*$L319*BR$9)+(BQ319/12*4*$E319*$G319*$I319*$L319*BR$10)+(BQ319/12*3*$F319*$G319*$I319*$L319*BR$10)</f>
        <v>0</v>
      </c>
      <c r="BS319" s="39">
        <v>0</v>
      </c>
      <c r="BT319" s="39">
        <f t="shared" ref="BT319:BT321" si="2940">(BS319/12*5*$D319*$G319*$H319*$K319*BT$9)+(BS319/12*4*$E319*$G319*$I319*$K319*BT$10)+(BS319/12*3*$F319*$G319*$I319*$K319*BT$10)</f>
        <v>0</v>
      </c>
      <c r="BU319" s="39">
        <v>0</v>
      </c>
      <c r="BV319" s="39">
        <f t="shared" ref="BV319:BV321" si="2941">(BU319/12*5*$D319*$G319*$H319*$K319*BV$9)+(BU319/12*4*$E319*$G319*$I319*$K319*BV$10)+(BU319/12*3*$F319*$G319*$I319*$K319*BV$10)</f>
        <v>0</v>
      </c>
      <c r="BW319" s="39">
        <v>0</v>
      </c>
      <c r="BX319" s="39">
        <f t="shared" ref="BX319:BX321" si="2942">(BW319/12*5*$D319*$G319*$H319*$L319*BX$9)+(BW319/12*4*$E319*$G319*$I319*$L319*BX$10)+(BW319/12*3*$F319*$G319*$I319*$L319*BX$10)</f>
        <v>0</v>
      </c>
      <c r="BY319" s="39"/>
      <c r="BZ319" s="39">
        <f t="shared" ref="BZ319:BZ321" si="2943">(BY319/12*5*$D319*$G319*$H319*$L319*BZ$9)+(BY319/12*4*$E319*$G319*$I319*$L319*BZ$10)+(BY319/12*3*$F319*$G319*$I319*$L319*BZ$10)</f>
        <v>0</v>
      </c>
      <c r="CA319" s="39">
        <v>0</v>
      </c>
      <c r="CB319" s="39">
        <f t="shared" ref="CB319:CB321" si="2944">(CA319/12*5*$D319*$G319*$H319*$K319*CB$9)+(CA319/12*4*$E319*$G319*$I319*$K319*CB$10)+(CA319/12*3*$F319*$G319*$I319*$K319*CB$10)</f>
        <v>0</v>
      </c>
      <c r="CC319" s="39"/>
      <c r="CD319" s="39">
        <f t="shared" ref="CD319:CD321" si="2945">(CC319/12*5*$D319*$G319*$H319*$L319*CD$9)+(CC319/12*4*$E319*$G319*$I319*$L319*CD$10)+(CC319/12*3*$F319*$G319*$I319*$L319*CD$10)</f>
        <v>0</v>
      </c>
      <c r="CE319" s="39">
        <v>1</v>
      </c>
      <c r="CF319" s="39">
        <f t="shared" ref="CF319:CF321" si="2946">(CE319/12*5*$D319*$G319*$H319*$K319*CF$9)+(CE319/12*4*$E319*$G319*$I319*$K319*CF$10)+(CE319/12*3*$F319*$G319*$I319*$K319*CF$10)</f>
        <v>30420.865976666661</v>
      </c>
      <c r="CG319" s="39"/>
      <c r="CH319" s="39">
        <f t="shared" ref="CH319:CH321" si="2947">(CG319/12*5*$D319*$G319*$H319*$K319*CH$9)+(CG319/12*4*$E319*$G319*$I319*$K319*CH$10)+(CG319/12*3*$F319*$G319*$I319*$K319*CH$10)</f>
        <v>0</v>
      </c>
      <c r="CI319" s="39"/>
      <c r="CJ319" s="39">
        <f t="shared" ref="CJ319:CJ321" si="2948">(CI319/12*5*$D319*$G319*$H319*$K319*CJ$9)+(CI319/12*4*$E319*$G319*$I319*$K319*CJ$10)+(CI319/12*3*$F319*$G319*$I319*$K319*CJ$10)</f>
        <v>0</v>
      </c>
      <c r="CK319" s="39"/>
      <c r="CL319" s="39">
        <f t="shared" ref="CL319:CL321" si="2949">(CK319/12*5*$D319*$G319*$H319*$K319*CL$9)+(CK319/12*4*$E319*$G319*$I319*$K319*CL$10)+(CK319/12*3*$F319*$G319*$I319*$K319*CL$10)</f>
        <v>0</v>
      </c>
      <c r="CM319" s="39">
        <v>8</v>
      </c>
      <c r="CN319" s="39">
        <f t="shared" ref="CN319:CN321" si="2950">(CM319/12*5*$D319*$G319*$H319*$L319*CN$9)+(CM319/12*4*$E319*$G319*$I319*$L319*CN$10)+(CM319/12*3*$F319*$G319*$I319*$L319*CN$10)</f>
        <v>289507.06943199999</v>
      </c>
      <c r="CO319" s="39">
        <v>7</v>
      </c>
      <c r="CP319" s="39">
        <f t="shared" ref="CP319:CP321" si="2951">(CO319/12*5*$D319*$G319*$H319*$L319*CP$9)+(CO319/12*4*$E319*$G319*$I319*$L319*CP$10)+(CO319/12*3*$F319*$G319*$I319*$L319*CP$10)</f>
        <v>291219.05208899995</v>
      </c>
      <c r="CQ319" s="44"/>
      <c r="CR319" s="39">
        <f t="shared" ref="CR319:CR321" si="2952">(CQ319/12*5*$D319*$G319*$H319*$K319*CR$9)+(CQ319/12*4*$E319*$G319*$I319*$K319*CR$10)+(CQ319/12*3*$F319*$G319*$I319*$K319*CR$10)</f>
        <v>0</v>
      </c>
      <c r="CS319" s="39">
        <v>3</v>
      </c>
      <c r="CT319" s="39">
        <f t="shared" ref="CT319:CT321" si="2953">(CS319/12*5*$D319*$G319*$H319*$L319*CT$9)+(CS319/12*4*$E319*$G319*$I319*$L319*CT$10)+(CS319/12*3*$F319*$G319*$I319*$L319*CT$10)</f>
        <v>121985.38438799998</v>
      </c>
      <c r="CU319" s="39"/>
      <c r="CV319" s="39">
        <f t="shared" ref="CV319:CV321" si="2954">(CU319/12*5*$D319*$G319*$H319*$L319*CV$9)+(CU319/12*4*$E319*$G319*$I319*$L319*CV$10)+(CU319/12*3*$F319*$G319*$I319*$L319*CV$10)</f>
        <v>0</v>
      </c>
      <c r="CW319" s="39">
        <v>12</v>
      </c>
      <c r="CX319" s="39">
        <f t="shared" ref="CX319:CX321" si="2955">(CW319/12*5*$D319*$G319*$H319*$L319*CX$9)+(CW319/12*4*$E319*$G319*$I319*$L319*CX$10)+(CW319/12*3*$F319*$G319*$I319*$L319*CX$10)</f>
        <v>488846.26753199985</v>
      </c>
      <c r="CY319" s="39"/>
      <c r="CZ319" s="39">
        <f t="shared" ref="CZ319:CZ321" si="2956">(CY319/12*5*$D319*$G319*$H319*$L319*CZ$9)+(CY319/12*4*$E319*$G319*$I319*$L319*CZ$10)+(CY319/12*3*$F319*$G319*$I319*$L319*CZ$10)</f>
        <v>0</v>
      </c>
      <c r="DA319" s="39">
        <v>18</v>
      </c>
      <c r="DB319" s="39">
        <f t="shared" ref="DB319:DB321" si="2957">(DA319/12*5*$D319*$G319*$H319*$L319*DB$9)+(DA319/12*4*$E319*$G319*$I319*$L319*DB$10)+(DA319/12*3*$F319*$G319*$I319*$L319*DB$10)</f>
        <v>733269.40129800001</v>
      </c>
      <c r="DC319" s="39">
        <v>1</v>
      </c>
      <c r="DD319" s="39">
        <f t="shared" ref="DD319:DD321" si="2958">(DC319/12*5*$D319*$G319*$H319*$K319*DD$9)+(DC319/12*4*$E319*$G319*$I319*$K319*DD$10)+(DC319/12*3*$F319*$G319*$I319*$K319*DD$10)</f>
        <v>33605.02856666666</v>
      </c>
      <c r="DE319" s="39">
        <v>5</v>
      </c>
      <c r="DF319" s="39">
        <f t="shared" ref="DF319:DF321" si="2959">(DE319/12*5*$D319*$G319*$H319*$K319*DF$9)+(DE319/12*4*$E319*$G319*$I319*$K319*DF$10)+(DE319/12*3*$F319*$G319*$I319*$K319*DF$10)</f>
        <v>173030.53150833331</v>
      </c>
      <c r="DG319" s="39"/>
      <c r="DH319" s="39">
        <f t="shared" ref="DH319:DH321" si="2960">(DG319/12*5*$D319*$G319*$H319*$L319*DH$9)+(DG319/12*4*$E319*$G319*$I319*$L319*DH$10)+(DG319/12*3*$F319*$G319*$I319*$L319*DH$10)</f>
        <v>0</v>
      </c>
      <c r="DI319" s="39">
        <v>4</v>
      </c>
      <c r="DJ319" s="39">
        <f t="shared" ref="DJ319:DJ321" si="2961">(DI319/12*5*$D319*$G319*$H319*$L319*DJ$9)+(DI319/12*4*$E319*$G319*$I319*$L319*DJ$10)+(DI319/12*3*$F319*$G319*$I319*$L319*DJ$10)</f>
        <v>174915.34871999998</v>
      </c>
      <c r="DK319" s="39"/>
      <c r="DL319" s="39">
        <f t="shared" ref="DL319:DL321" si="2962">(DK319/12*5*$D319*$G319*$H319*$M319*DL$9)+(DK319/12*4*$E319*$G319*$I319*$M319*DL$10)+(DK319/12*3*$F319*$G319*$I319*$M319*DL$10)</f>
        <v>0</v>
      </c>
      <c r="DM319" s="39"/>
      <c r="DN319" s="39">
        <f t="shared" ref="DN319:DN321" si="2963">(DM319/12*5*$D319*$G319*$H319*$N319*DN$9)+(DM319/12*4*$E319*$G319*$I319*$N319*DN$10)+(DM319/12*3*$F319*$G319*$I319*$N319*DN$10)</f>
        <v>0</v>
      </c>
      <c r="DO319" s="39"/>
      <c r="DP319" s="39">
        <f t="shared" si="2529"/>
        <v>0</v>
      </c>
      <c r="DQ319" s="39">
        <f t="shared" si="2857"/>
        <v>358</v>
      </c>
      <c r="DR319" s="39">
        <f t="shared" si="2858"/>
        <v>12215073.827769164</v>
      </c>
    </row>
    <row r="320" spans="1:122" ht="30" customHeight="1" x14ac:dyDescent="0.25">
      <c r="A320" s="46"/>
      <c r="B320" s="47">
        <v>277</v>
      </c>
      <c r="C320" s="33" t="s">
        <v>451</v>
      </c>
      <c r="D320" s="34">
        <f t="shared" si="2531"/>
        <v>19063</v>
      </c>
      <c r="E320" s="35">
        <v>18530</v>
      </c>
      <c r="F320" s="35">
        <v>18715</v>
      </c>
      <c r="G320" s="48">
        <v>1.19</v>
      </c>
      <c r="H320" s="37">
        <v>1</v>
      </c>
      <c r="I320" s="37">
        <v>1</v>
      </c>
      <c r="J320" s="38"/>
      <c r="K320" s="34">
        <v>1.4</v>
      </c>
      <c r="L320" s="34">
        <v>1.68</v>
      </c>
      <c r="M320" s="34">
        <v>2.23</v>
      </c>
      <c r="N320" s="34">
        <v>2.57</v>
      </c>
      <c r="O320" s="39">
        <v>13</v>
      </c>
      <c r="P320" s="39">
        <f t="shared" si="2912"/>
        <v>432365.24164166662</v>
      </c>
      <c r="Q320" s="39">
        <v>10</v>
      </c>
      <c r="R320" s="39">
        <f t="shared" si="2913"/>
        <v>332588.64741666662</v>
      </c>
      <c r="S320" s="39">
        <v>0</v>
      </c>
      <c r="T320" s="39">
        <f t="shared" si="2914"/>
        <v>0</v>
      </c>
      <c r="U320" s="39"/>
      <c r="V320" s="39">
        <f t="shared" si="2915"/>
        <v>0</v>
      </c>
      <c r="W320" s="39">
        <v>0</v>
      </c>
      <c r="X320" s="39">
        <f t="shared" si="2916"/>
        <v>0</v>
      </c>
      <c r="Y320" s="39">
        <v>12</v>
      </c>
      <c r="Z320" s="39">
        <f t="shared" si="2917"/>
        <v>399106.37689999997</v>
      </c>
      <c r="AA320" s="39">
        <v>0</v>
      </c>
      <c r="AB320" s="39">
        <f t="shared" si="2918"/>
        <v>0</v>
      </c>
      <c r="AC320" s="39">
        <v>0</v>
      </c>
      <c r="AD320" s="39">
        <f t="shared" si="2919"/>
        <v>0</v>
      </c>
      <c r="AE320" s="39">
        <v>8</v>
      </c>
      <c r="AF320" s="39">
        <f t="shared" si="2920"/>
        <v>313180.23333333328</v>
      </c>
      <c r="AG320" s="39">
        <v>8</v>
      </c>
      <c r="AH320" s="39">
        <f t="shared" si="2921"/>
        <v>266070.91793333332</v>
      </c>
      <c r="AI320" s="39">
        <v>0</v>
      </c>
      <c r="AJ320" s="39">
        <f t="shared" si="2922"/>
        <v>0</v>
      </c>
      <c r="AK320" s="39"/>
      <c r="AL320" s="39">
        <f t="shared" si="2923"/>
        <v>0</v>
      </c>
      <c r="AM320" s="42">
        <v>0</v>
      </c>
      <c r="AN320" s="39">
        <f t="shared" si="2924"/>
        <v>0</v>
      </c>
      <c r="AO320" s="43">
        <v>0</v>
      </c>
      <c r="AP320" s="39">
        <f t="shared" si="2925"/>
        <v>0</v>
      </c>
      <c r="AQ320" s="39">
        <v>0</v>
      </c>
      <c r="AR320" s="39">
        <f t="shared" si="2926"/>
        <v>0</v>
      </c>
      <c r="AS320" s="39">
        <v>34</v>
      </c>
      <c r="AT320" s="39">
        <f t="shared" si="2927"/>
        <v>1307074.2344240001</v>
      </c>
      <c r="AU320" s="39">
        <v>5</v>
      </c>
      <c r="AV320" s="39">
        <f t="shared" si="2928"/>
        <v>198362.22752499999</v>
      </c>
      <c r="AW320" s="39"/>
      <c r="AX320" s="39">
        <f t="shared" si="2929"/>
        <v>0</v>
      </c>
      <c r="AY320" s="39"/>
      <c r="AZ320" s="39">
        <f t="shared" si="2930"/>
        <v>0</v>
      </c>
      <c r="BA320" s="39">
        <v>2</v>
      </c>
      <c r="BB320" s="39">
        <f t="shared" si="2931"/>
        <v>74787.43971999998</v>
      </c>
      <c r="BC320" s="39">
        <v>0</v>
      </c>
      <c r="BD320" s="39">
        <f t="shared" si="2932"/>
        <v>0</v>
      </c>
      <c r="BE320" s="39">
        <v>0</v>
      </c>
      <c r="BF320" s="39">
        <f t="shared" si="2933"/>
        <v>0</v>
      </c>
      <c r="BG320" s="39">
        <v>0</v>
      </c>
      <c r="BH320" s="39">
        <f t="shared" si="2934"/>
        <v>0</v>
      </c>
      <c r="BI320" s="39"/>
      <c r="BJ320" s="39">
        <f t="shared" si="2935"/>
        <v>0</v>
      </c>
      <c r="BK320" s="39">
        <v>3</v>
      </c>
      <c r="BL320" s="39">
        <f t="shared" si="2936"/>
        <v>100451.47208249998</v>
      </c>
      <c r="BM320" s="39">
        <v>109</v>
      </c>
      <c r="BN320" s="39">
        <f t="shared" si="2937"/>
        <v>3491938.518436667</v>
      </c>
      <c r="BO320" s="49">
        <v>0</v>
      </c>
      <c r="BP320" s="39">
        <f t="shared" si="2938"/>
        <v>0</v>
      </c>
      <c r="BQ320" s="39">
        <v>0</v>
      </c>
      <c r="BR320" s="39">
        <f t="shared" si="2939"/>
        <v>0</v>
      </c>
      <c r="BS320" s="39">
        <v>0</v>
      </c>
      <c r="BT320" s="39">
        <f t="shared" si="2940"/>
        <v>0</v>
      </c>
      <c r="BU320" s="39">
        <v>0</v>
      </c>
      <c r="BV320" s="39">
        <f t="shared" si="2941"/>
        <v>0</v>
      </c>
      <c r="BW320" s="39">
        <v>0</v>
      </c>
      <c r="BX320" s="39">
        <f t="shared" si="2942"/>
        <v>0</v>
      </c>
      <c r="BY320" s="39"/>
      <c r="BZ320" s="39">
        <f t="shared" si="2943"/>
        <v>0</v>
      </c>
      <c r="CA320" s="39">
        <v>0</v>
      </c>
      <c r="CB320" s="39">
        <f t="shared" si="2944"/>
        <v>0</v>
      </c>
      <c r="CC320" s="39"/>
      <c r="CD320" s="39">
        <f t="shared" si="2945"/>
        <v>0</v>
      </c>
      <c r="CE320" s="39">
        <v>0</v>
      </c>
      <c r="CF320" s="39">
        <f t="shared" si="2946"/>
        <v>0</v>
      </c>
      <c r="CG320" s="39"/>
      <c r="CH320" s="39">
        <f t="shared" si="2947"/>
        <v>0</v>
      </c>
      <c r="CI320" s="39">
        <v>1</v>
      </c>
      <c r="CJ320" s="39">
        <f t="shared" si="2948"/>
        <v>23613.789593333328</v>
      </c>
      <c r="CK320" s="39"/>
      <c r="CL320" s="39">
        <f t="shared" si="2949"/>
        <v>0</v>
      </c>
      <c r="CM320" s="39">
        <v>23</v>
      </c>
      <c r="CN320" s="39">
        <f t="shared" si="2950"/>
        <v>876527.48787099996</v>
      </c>
      <c r="CO320" s="39">
        <v>3</v>
      </c>
      <c r="CP320" s="39">
        <f t="shared" si="2951"/>
        <v>131435.14740300001</v>
      </c>
      <c r="CQ320" s="44"/>
      <c r="CR320" s="39">
        <f t="shared" si="2952"/>
        <v>0</v>
      </c>
      <c r="CS320" s="39">
        <v>2</v>
      </c>
      <c r="CT320" s="39">
        <f t="shared" si="2953"/>
        <v>85641.656295999972</v>
      </c>
      <c r="CU320" s="39"/>
      <c r="CV320" s="39">
        <f t="shared" si="2954"/>
        <v>0</v>
      </c>
      <c r="CW320" s="39">
        <v>6</v>
      </c>
      <c r="CX320" s="39">
        <f t="shared" si="2955"/>
        <v>257401.35325799999</v>
      </c>
      <c r="CY320" s="39"/>
      <c r="CZ320" s="39">
        <f t="shared" si="2956"/>
        <v>0</v>
      </c>
      <c r="DA320" s="39"/>
      <c r="DB320" s="39">
        <f t="shared" si="2957"/>
        <v>0</v>
      </c>
      <c r="DC320" s="39">
        <v>4</v>
      </c>
      <c r="DD320" s="39">
        <f t="shared" si="2958"/>
        <v>141557.46546666662</v>
      </c>
      <c r="DE320" s="39">
        <v>5</v>
      </c>
      <c r="DF320" s="39">
        <f t="shared" si="2959"/>
        <v>182217.99335833333</v>
      </c>
      <c r="DG320" s="39"/>
      <c r="DH320" s="39">
        <f t="shared" si="2960"/>
        <v>0</v>
      </c>
      <c r="DI320" s="39">
        <v>3</v>
      </c>
      <c r="DJ320" s="39">
        <f t="shared" si="2961"/>
        <v>138152.16701999999</v>
      </c>
      <c r="DK320" s="39"/>
      <c r="DL320" s="39">
        <f t="shared" si="2962"/>
        <v>0</v>
      </c>
      <c r="DM320" s="39">
        <v>1</v>
      </c>
      <c r="DN320" s="39">
        <f t="shared" si="2963"/>
        <v>68122.70226708331</v>
      </c>
      <c r="DO320" s="39"/>
      <c r="DP320" s="39">
        <f t="shared" si="2529"/>
        <v>0</v>
      </c>
      <c r="DQ320" s="39">
        <f t="shared" si="2857"/>
        <v>252</v>
      </c>
      <c r="DR320" s="39">
        <f t="shared" si="2858"/>
        <v>8820595.0719465818</v>
      </c>
    </row>
    <row r="321" spans="1:122" ht="30" customHeight="1" x14ac:dyDescent="0.25">
      <c r="A321" s="46"/>
      <c r="B321" s="47">
        <v>278</v>
      </c>
      <c r="C321" s="33" t="s">
        <v>452</v>
      </c>
      <c r="D321" s="34">
        <f t="shared" si="2531"/>
        <v>19063</v>
      </c>
      <c r="E321" s="35">
        <v>18530</v>
      </c>
      <c r="F321" s="35">
        <v>18715</v>
      </c>
      <c r="G321" s="48">
        <v>2.13</v>
      </c>
      <c r="H321" s="37">
        <v>1</v>
      </c>
      <c r="I321" s="37">
        <v>1</v>
      </c>
      <c r="J321" s="38"/>
      <c r="K321" s="34">
        <v>1.4</v>
      </c>
      <c r="L321" s="34">
        <v>1.68</v>
      </c>
      <c r="M321" s="34">
        <v>2.23</v>
      </c>
      <c r="N321" s="34">
        <v>2.57</v>
      </c>
      <c r="O321" s="39">
        <v>0</v>
      </c>
      <c r="P321" s="39">
        <f t="shared" si="2912"/>
        <v>0</v>
      </c>
      <c r="Q321" s="39">
        <v>1</v>
      </c>
      <c r="R321" s="39">
        <f t="shared" si="2913"/>
        <v>59530.573024999998</v>
      </c>
      <c r="S321" s="39">
        <v>0</v>
      </c>
      <c r="T321" s="39">
        <f t="shared" si="2914"/>
        <v>0</v>
      </c>
      <c r="U321" s="39"/>
      <c r="V321" s="39">
        <f t="shared" si="2915"/>
        <v>0</v>
      </c>
      <c r="W321" s="39">
        <v>0</v>
      </c>
      <c r="X321" s="39">
        <f t="shared" si="2916"/>
        <v>0</v>
      </c>
      <c r="Y321" s="39">
        <v>3</v>
      </c>
      <c r="Z321" s="39">
        <f t="shared" si="2917"/>
        <v>178591.719075</v>
      </c>
      <c r="AA321" s="39">
        <v>0</v>
      </c>
      <c r="AB321" s="39">
        <f t="shared" si="2918"/>
        <v>0</v>
      </c>
      <c r="AC321" s="39">
        <v>0</v>
      </c>
      <c r="AD321" s="39">
        <f t="shared" si="2919"/>
        <v>0</v>
      </c>
      <c r="AE321" s="39">
        <v>25</v>
      </c>
      <c r="AF321" s="39">
        <f t="shared" si="2920"/>
        <v>1751769.6875</v>
      </c>
      <c r="AG321" s="39">
        <v>52</v>
      </c>
      <c r="AH321" s="39">
        <f t="shared" si="2921"/>
        <v>3095589.7972999997</v>
      </c>
      <c r="AI321" s="39">
        <v>0</v>
      </c>
      <c r="AJ321" s="39">
        <f t="shared" si="2922"/>
        <v>0</v>
      </c>
      <c r="AK321" s="39"/>
      <c r="AL321" s="39">
        <f t="shared" si="2923"/>
        <v>0</v>
      </c>
      <c r="AM321" s="42">
        <v>0</v>
      </c>
      <c r="AN321" s="39">
        <f t="shared" si="2924"/>
        <v>0</v>
      </c>
      <c r="AO321" s="43">
        <v>0</v>
      </c>
      <c r="AP321" s="39">
        <f t="shared" si="2925"/>
        <v>0</v>
      </c>
      <c r="AQ321" s="39">
        <v>0</v>
      </c>
      <c r="AR321" s="39">
        <f t="shared" si="2926"/>
        <v>0</v>
      </c>
      <c r="AS321" s="39">
        <v>7</v>
      </c>
      <c r="AT321" s="39">
        <f t="shared" si="2927"/>
        <v>481672.68500400009</v>
      </c>
      <c r="AU321" s="39">
        <v>6</v>
      </c>
      <c r="AV321" s="39">
        <f t="shared" si="2928"/>
        <v>426062.06180999998</v>
      </c>
      <c r="AW321" s="39"/>
      <c r="AX321" s="39">
        <f t="shared" si="2929"/>
        <v>0</v>
      </c>
      <c r="AY321" s="39"/>
      <c r="AZ321" s="39">
        <f t="shared" si="2930"/>
        <v>0</v>
      </c>
      <c r="BA321" s="39"/>
      <c r="BB321" s="39">
        <f t="shared" si="2931"/>
        <v>0</v>
      </c>
      <c r="BC321" s="39">
        <v>0</v>
      </c>
      <c r="BD321" s="39">
        <f t="shared" si="2932"/>
        <v>0</v>
      </c>
      <c r="BE321" s="39">
        <v>0</v>
      </c>
      <c r="BF321" s="39">
        <f t="shared" si="2933"/>
        <v>0</v>
      </c>
      <c r="BG321" s="39">
        <v>0</v>
      </c>
      <c r="BH321" s="39">
        <f t="shared" si="2934"/>
        <v>0</v>
      </c>
      <c r="BI321" s="39">
        <v>0</v>
      </c>
      <c r="BJ321" s="39">
        <f t="shared" si="2935"/>
        <v>0</v>
      </c>
      <c r="BK321" s="39">
        <v>7</v>
      </c>
      <c r="BL321" s="39">
        <f t="shared" si="2936"/>
        <v>419532.61869750003</v>
      </c>
      <c r="BM321" s="39">
        <v>68</v>
      </c>
      <c r="BN321" s="39">
        <f t="shared" si="2937"/>
        <v>3899255.0690799998</v>
      </c>
      <c r="BO321" s="49">
        <v>0</v>
      </c>
      <c r="BP321" s="39">
        <f t="shared" si="2938"/>
        <v>0</v>
      </c>
      <c r="BQ321" s="39">
        <v>0</v>
      </c>
      <c r="BR321" s="39">
        <f t="shared" si="2939"/>
        <v>0</v>
      </c>
      <c r="BS321" s="39">
        <v>0</v>
      </c>
      <c r="BT321" s="39">
        <f t="shared" si="2940"/>
        <v>0</v>
      </c>
      <c r="BU321" s="39">
        <v>0</v>
      </c>
      <c r="BV321" s="39">
        <f t="shared" si="2941"/>
        <v>0</v>
      </c>
      <c r="BW321" s="39">
        <v>0</v>
      </c>
      <c r="BX321" s="39">
        <f t="shared" si="2942"/>
        <v>0</v>
      </c>
      <c r="BY321" s="39"/>
      <c r="BZ321" s="39">
        <f t="shared" si="2943"/>
        <v>0</v>
      </c>
      <c r="CA321" s="39">
        <v>0</v>
      </c>
      <c r="CB321" s="39">
        <f t="shared" si="2944"/>
        <v>0</v>
      </c>
      <c r="CC321" s="39">
        <v>2</v>
      </c>
      <c r="CD321" s="39">
        <f t="shared" si="2945"/>
        <v>122427.67991999998</v>
      </c>
      <c r="CE321" s="39">
        <v>0</v>
      </c>
      <c r="CF321" s="39">
        <f t="shared" si="2946"/>
        <v>0</v>
      </c>
      <c r="CG321" s="39"/>
      <c r="CH321" s="39">
        <f t="shared" si="2947"/>
        <v>0</v>
      </c>
      <c r="CI321" s="39"/>
      <c r="CJ321" s="39">
        <f t="shared" si="2948"/>
        <v>0</v>
      </c>
      <c r="CK321" s="39"/>
      <c r="CL321" s="39">
        <f t="shared" si="2949"/>
        <v>0</v>
      </c>
      <c r="CM321" s="39"/>
      <c r="CN321" s="39">
        <f t="shared" si="2950"/>
        <v>0</v>
      </c>
      <c r="CO321" s="39"/>
      <c r="CP321" s="39">
        <f t="shared" si="2951"/>
        <v>0</v>
      </c>
      <c r="CQ321" s="44"/>
      <c r="CR321" s="39">
        <f t="shared" si="2952"/>
        <v>0</v>
      </c>
      <c r="CS321" s="39"/>
      <c r="CT321" s="39">
        <f t="shared" si="2953"/>
        <v>0</v>
      </c>
      <c r="CU321" s="39"/>
      <c r="CV321" s="39">
        <f t="shared" si="2954"/>
        <v>0</v>
      </c>
      <c r="CW321" s="39"/>
      <c r="CX321" s="39">
        <f t="shared" si="2955"/>
        <v>0</v>
      </c>
      <c r="CY321" s="39"/>
      <c r="CZ321" s="39">
        <f t="shared" si="2956"/>
        <v>0</v>
      </c>
      <c r="DA321" s="39"/>
      <c r="DB321" s="39">
        <f t="shared" si="2957"/>
        <v>0</v>
      </c>
      <c r="DC321" s="39"/>
      <c r="DD321" s="39">
        <f t="shared" si="2958"/>
        <v>0</v>
      </c>
      <c r="DE321" s="39"/>
      <c r="DF321" s="39">
        <f t="shared" si="2959"/>
        <v>0</v>
      </c>
      <c r="DG321" s="39"/>
      <c r="DH321" s="39">
        <f t="shared" si="2960"/>
        <v>0</v>
      </c>
      <c r="DI321" s="39"/>
      <c r="DJ321" s="39">
        <f t="shared" si="2961"/>
        <v>0</v>
      </c>
      <c r="DK321" s="39"/>
      <c r="DL321" s="39">
        <f t="shared" si="2962"/>
        <v>0</v>
      </c>
      <c r="DM321" s="39"/>
      <c r="DN321" s="39">
        <f t="shared" si="2963"/>
        <v>0</v>
      </c>
      <c r="DO321" s="39"/>
      <c r="DP321" s="39">
        <f t="shared" si="2529"/>
        <v>0</v>
      </c>
      <c r="DQ321" s="39">
        <f t="shared" si="2857"/>
        <v>171</v>
      </c>
      <c r="DR321" s="39">
        <f t="shared" si="2858"/>
        <v>10434431.891411498</v>
      </c>
    </row>
    <row r="322" spans="1:122" ht="15.75" customHeight="1" x14ac:dyDescent="0.25">
      <c r="A322" s="86">
        <v>33</v>
      </c>
      <c r="B322" s="100"/>
      <c r="C322" s="88" t="s">
        <v>453</v>
      </c>
      <c r="D322" s="95">
        <f t="shared" si="2531"/>
        <v>19063</v>
      </c>
      <c r="E322" s="96">
        <v>18530</v>
      </c>
      <c r="F322" s="96">
        <v>18715</v>
      </c>
      <c r="G322" s="101">
        <v>1.95</v>
      </c>
      <c r="H322" s="97">
        <v>1</v>
      </c>
      <c r="I322" s="97">
        <v>1</v>
      </c>
      <c r="J322" s="98"/>
      <c r="K322" s="95">
        <v>1.4</v>
      </c>
      <c r="L322" s="95">
        <v>1.68</v>
      </c>
      <c r="M322" s="95">
        <v>2.23</v>
      </c>
      <c r="N322" s="95">
        <v>2.57</v>
      </c>
      <c r="O322" s="45">
        <f t="shared" ref="O322:BZ322" si="2964">SUM(O323:O329)</f>
        <v>0</v>
      </c>
      <c r="P322" s="45">
        <f t="shared" si="2964"/>
        <v>0</v>
      </c>
      <c r="Q322" s="45">
        <f t="shared" si="2964"/>
        <v>547</v>
      </c>
      <c r="R322" s="45">
        <f t="shared" si="2964"/>
        <v>38645080.19744166</v>
      </c>
      <c r="S322" s="94">
        <v>0</v>
      </c>
      <c r="T322" s="94">
        <f t="shared" ref="T322" si="2965">SUM(T323:T329)</f>
        <v>0</v>
      </c>
      <c r="U322" s="45">
        <f t="shared" si="2964"/>
        <v>0</v>
      </c>
      <c r="V322" s="45">
        <f t="shared" si="2964"/>
        <v>0</v>
      </c>
      <c r="W322" s="45">
        <f t="shared" si="2964"/>
        <v>0</v>
      </c>
      <c r="X322" s="45">
        <f t="shared" si="2964"/>
        <v>0</v>
      </c>
      <c r="Y322" s="45">
        <f t="shared" si="2964"/>
        <v>8</v>
      </c>
      <c r="Z322" s="45">
        <f t="shared" si="2964"/>
        <v>650644.00939999998</v>
      </c>
      <c r="AA322" s="94">
        <f t="shared" si="2964"/>
        <v>0</v>
      </c>
      <c r="AB322" s="94">
        <f t="shared" si="2964"/>
        <v>0</v>
      </c>
      <c r="AC322" s="94">
        <f t="shared" si="2964"/>
        <v>0</v>
      </c>
      <c r="AD322" s="94">
        <f t="shared" si="2964"/>
        <v>0</v>
      </c>
      <c r="AE322" s="94">
        <f t="shared" si="2964"/>
        <v>0</v>
      </c>
      <c r="AF322" s="94">
        <f t="shared" si="2964"/>
        <v>0</v>
      </c>
      <c r="AG322" s="45">
        <f t="shared" si="2964"/>
        <v>0</v>
      </c>
      <c r="AH322" s="45">
        <f t="shared" si="2964"/>
        <v>0</v>
      </c>
      <c r="AI322" s="45">
        <f t="shared" si="2964"/>
        <v>0</v>
      </c>
      <c r="AJ322" s="45">
        <f t="shared" si="2964"/>
        <v>0</v>
      </c>
      <c r="AK322" s="45">
        <f t="shared" si="2964"/>
        <v>0</v>
      </c>
      <c r="AL322" s="45">
        <f t="shared" si="2964"/>
        <v>0</v>
      </c>
      <c r="AM322" s="45">
        <f t="shared" si="2964"/>
        <v>0</v>
      </c>
      <c r="AN322" s="45">
        <f t="shared" si="2964"/>
        <v>0</v>
      </c>
      <c r="AO322" s="94">
        <f t="shared" si="2964"/>
        <v>107</v>
      </c>
      <c r="AP322" s="94">
        <f t="shared" si="2964"/>
        <v>9137172.6058199983</v>
      </c>
      <c r="AQ322" s="94">
        <f t="shared" si="2964"/>
        <v>0</v>
      </c>
      <c r="AR322" s="94">
        <f t="shared" si="2964"/>
        <v>0</v>
      </c>
      <c r="AS322" s="94">
        <f t="shared" si="2964"/>
        <v>65</v>
      </c>
      <c r="AT322" s="94">
        <f t="shared" si="2964"/>
        <v>5476637.8657200001</v>
      </c>
      <c r="AU322" s="94">
        <f t="shared" si="2964"/>
        <v>0</v>
      </c>
      <c r="AV322" s="94">
        <f t="shared" si="2964"/>
        <v>0</v>
      </c>
      <c r="AW322" s="94">
        <f t="shared" si="2964"/>
        <v>0</v>
      </c>
      <c r="AX322" s="94">
        <f t="shared" si="2964"/>
        <v>0</v>
      </c>
      <c r="AY322" s="94">
        <f t="shared" si="2964"/>
        <v>0</v>
      </c>
      <c r="AZ322" s="94">
        <f t="shared" si="2964"/>
        <v>0</v>
      </c>
      <c r="BA322" s="94">
        <f t="shared" si="2964"/>
        <v>13</v>
      </c>
      <c r="BB322" s="94">
        <f t="shared" si="2964"/>
        <v>1057953.8999749999</v>
      </c>
      <c r="BC322" s="94">
        <f t="shared" si="2964"/>
        <v>0</v>
      </c>
      <c r="BD322" s="94">
        <f t="shared" si="2964"/>
        <v>0</v>
      </c>
      <c r="BE322" s="94">
        <f t="shared" si="2964"/>
        <v>0</v>
      </c>
      <c r="BF322" s="94">
        <f t="shared" si="2964"/>
        <v>0</v>
      </c>
      <c r="BG322" s="94">
        <f t="shared" si="2964"/>
        <v>0</v>
      </c>
      <c r="BH322" s="94">
        <f t="shared" si="2964"/>
        <v>0</v>
      </c>
      <c r="BI322" s="94">
        <f t="shared" si="2964"/>
        <v>0</v>
      </c>
      <c r="BJ322" s="94">
        <f t="shared" si="2964"/>
        <v>0</v>
      </c>
      <c r="BK322" s="94">
        <f t="shared" si="2964"/>
        <v>18</v>
      </c>
      <c r="BL322" s="94">
        <f t="shared" si="2964"/>
        <v>1785744.3757591664</v>
      </c>
      <c r="BM322" s="94">
        <f t="shared" si="2964"/>
        <v>16</v>
      </c>
      <c r="BN322" s="94">
        <f t="shared" si="2964"/>
        <v>1253447.3627200001</v>
      </c>
      <c r="BO322" s="94">
        <f t="shared" si="2964"/>
        <v>4</v>
      </c>
      <c r="BP322" s="94">
        <f t="shared" si="2964"/>
        <v>658152.20799999998</v>
      </c>
      <c r="BQ322" s="94">
        <f t="shared" si="2964"/>
        <v>0</v>
      </c>
      <c r="BR322" s="94">
        <f t="shared" si="2964"/>
        <v>0</v>
      </c>
      <c r="BS322" s="94">
        <f t="shared" si="2964"/>
        <v>0</v>
      </c>
      <c r="BT322" s="94">
        <f t="shared" si="2964"/>
        <v>0</v>
      </c>
      <c r="BU322" s="94">
        <f t="shared" si="2964"/>
        <v>0</v>
      </c>
      <c r="BV322" s="94">
        <f t="shared" si="2964"/>
        <v>0</v>
      </c>
      <c r="BW322" s="94">
        <f t="shared" si="2964"/>
        <v>0</v>
      </c>
      <c r="BX322" s="94">
        <f t="shared" si="2964"/>
        <v>0</v>
      </c>
      <c r="BY322" s="94">
        <f t="shared" si="2964"/>
        <v>0</v>
      </c>
      <c r="BZ322" s="94">
        <f t="shared" si="2964"/>
        <v>0</v>
      </c>
      <c r="CA322" s="94">
        <f t="shared" ref="CA322:DR322" si="2966">SUM(CA323:CA329)</f>
        <v>0</v>
      </c>
      <c r="CB322" s="94">
        <f t="shared" si="2966"/>
        <v>0</v>
      </c>
      <c r="CC322" s="94">
        <f t="shared" si="2966"/>
        <v>0</v>
      </c>
      <c r="CD322" s="94">
        <f t="shared" si="2966"/>
        <v>0</v>
      </c>
      <c r="CE322" s="94">
        <f t="shared" si="2966"/>
        <v>0</v>
      </c>
      <c r="CF322" s="94">
        <f t="shared" si="2966"/>
        <v>0</v>
      </c>
      <c r="CG322" s="94">
        <f t="shared" si="2966"/>
        <v>0</v>
      </c>
      <c r="CH322" s="94">
        <f t="shared" si="2966"/>
        <v>0</v>
      </c>
      <c r="CI322" s="94">
        <f t="shared" si="2966"/>
        <v>8</v>
      </c>
      <c r="CJ322" s="94">
        <f t="shared" si="2966"/>
        <v>358373.98323999997</v>
      </c>
      <c r="CK322" s="94">
        <f t="shared" si="2966"/>
        <v>25</v>
      </c>
      <c r="CL322" s="94">
        <f t="shared" si="2966"/>
        <v>2449270.9245374994</v>
      </c>
      <c r="CM322" s="94">
        <f t="shared" si="2966"/>
        <v>43</v>
      </c>
      <c r="CN322" s="94">
        <f t="shared" si="2966"/>
        <v>3205532.7748989998</v>
      </c>
      <c r="CO322" s="94">
        <f t="shared" si="2966"/>
        <v>33</v>
      </c>
      <c r="CP322" s="94">
        <f t="shared" si="2966"/>
        <v>2604723.6040559998</v>
      </c>
      <c r="CQ322" s="99">
        <f t="shared" si="2966"/>
        <v>14</v>
      </c>
      <c r="CR322" s="94">
        <f t="shared" si="2966"/>
        <v>1004582.1813999999</v>
      </c>
      <c r="CS322" s="94">
        <f t="shared" si="2966"/>
        <v>18</v>
      </c>
      <c r="CT322" s="94">
        <f t="shared" si="2966"/>
        <v>1520678.357114</v>
      </c>
      <c r="CU322" s="94">
        <f t="shared" si="2966"/>
        <v>3</v>
      </c>
      <c r="CV322" s="94">
        <f t="shared" si="2966"/>
        <v>273063.20290200005</v>
      </c>
      <c r="CW322" s="94">
        <f t="shared" si="2966"/>
        <v>20</v>
      </c>
      <c r="CX322" s="94">
        <f t="shared" si="2966"/>
        <v>1461430.6057889999</v>
      </c>
      <c r="CY322" s="94">
        <f t="shared" si="2966"/>
        <v>22</v>
      </c>
      <c r="CZ322" s="94">
        <f t="shared" si="2966"/>
        <v>2453880.13913</v>
      </c>
      <c r="DA322" s="94">
        <f t="shared" si="2966"/>
        <v>12</v>
      </c>
      <c r="DB322" s="94">
        <f t="shared" si="2966"/>
        <v>1260943.4987309999</v>
      </c>
      <c r="DC322" s="94">
        <f t="shared" si="2966"/>
        <v>33</v>
      </c>
      <c r="DD322" s="94">
        <f t="shared" si="2966"/>
        <v>1810510.7194999997</v>
      </c>
      <c r="DE322" s="94">
        <f t="shared" si="2966"/>
        <v>24</v>
      </c>
      <c r="DF322" s="94">
        <f t="shared" si="2966"/>
        <v>2201861.8934549997</v>
      </c>
      <c r="DG322" s="94">
        <f t="shared" si="2966"/>
        <v>10</v>
      </c>
      <c r="DH322" s="94">
        <f t="shared" si="2966"/>
        <v>858430.61604999984</v>
      </c>
      <c r="DI322" s="94">
        <f t="shared" si="2966"/>
        <v>13</v>
      </c>
      <c r="DJ322" s="94">
        <f t="shared" si="2966"/>
        <v>1919898.4761599998</v>
      </c>
      <c r="DK322" s="94">
        <f t="shared" si="2966"/>
        <v>5</v>
      </c>
      <c r="DL322" s="94">
        <f t="shared" si="2966"/>
        <v>770586.1238437501</v>
      </c>
      <c r="DM322" s="94">
        <f t="shared" si="2966"/>
        <v>8</v>
      </c>
      <c r="DN322" s="94">
        <f t="shared" si="2966"/>
        <v>1233078.1570025</v>
      </c>
      <c r="DO322" s="94">
        <f t="shared" si="2966"/>
        <v>0</v>
      </c>
      <c r="DP322" s="94">
        <f t="shared" si="2966"/>
        <v>0</v>
      </c>
      <c r="DQ322" s="94">
        <f t="shared" si="2966"/>
        <v>1069</v>
      </c>
      <c r="DR322" s="94">
        <f t="shared" si="2966"/>
        <v>84051677.782645583</v>
      </c>
    </row>
    <row r="323" spans="1:122" ht="15.75" customHeight="1" x14ac:dyDescent="0.25">
      <c r="A323" s="46"/>
      <c r="B323" s="47">
        <v>279</v>
      </c>
      <c r="C323" s="33" t="s">
        <v>454</v>
      </c>
      <c r="D323" s="34">
        <f t="shared" si="2531"/>
        <v>19063</v>
      </c>
      <c r="E323" s="35">
        <v>18530</v>
      </c>
      <c r="F323" s="35">
        <v>18715</v>
      </c>
      <c r="G323" s="48">
        <v>1.17</v>
      </c>
      <c r="H323" s="37">
        <v>1</v>
      </c>
      <c r="I323" s="37">
        <v>1</v>
      </c>
      <c r="J323" s="38"/>
      <c r="K323" s="34">
        <v>1.4</v>
      </c>
      <c r="L323" s="34">
        <v>1.68</v>
      </c>
      <c r="M323" s="34">
        <v>2.23</v>
      </c>
      <c r="N323" s="34">
        <v>2.57</v>
      </c>
      <c r="O323" s="39"/>
      <c r="P323" s="39">
        <f t="shared" ref="P323:P325" si="2967">(O323/12*5*$D323*$G323*$H323*$K323*P$9)+(O323/12*4*$E323*$G323*$I323*$K323*P$10)+(O323/12*3*$F323*$G323*$I323*$K323*P$10)</f>
        <v>0</v>
      </c>
      <c r="Q323" s="39">
        <v>4</v>
      </c>
      <c r="R323" s="39">
        <f t="shared" ref="R323:R325" si="2968">(Q323/12*5*$D323*$G323*$H323*$K323*R$9)+(Q323/12*4*$E323*$G323*$I323*$K323*R$10)+(Q323/12*3*$F323*$G323*$I323*$K323*R$10)</f>
        <v>130799.56889999998</v>
      </c>
      <c r="S323" s="39"/>
      <c r="T323" s="39">
        <f t="shared" ref="T323:T325" si="2969">(S323/12*5*$D323*$G323*$H323*$K323*T$9)+(S323/12*4*$E323*$G323*$I323*$K323*T$10)+(S323/12*3*$F323*$G323*$I323*$K323*T$10)</f>
        <v>0</v>
      </c>
      <c r="U323" s="39"/>
      <c r="V323" s="39">
        <f t="shared" ref="V323:V325" si="2970">(U323/12*5*$D323*$G323*$H323*$K323*V$9)+(U323/12*4*$E323*$G323*$I323*$K323*V$10)+(U323/12*3*$F323*$G323*$I323*$K323*V$10)</f>
        <v>0</v>
      </c>
      <c r="W323" s="39"/>
      <c r="X323" s="39">
        <f t="shared" ref="X323:X325" si="2971">(W323/12*5*$D323*$G323*$H323*$K323*X$9)+(W323/12*4*$E323*$G323*$I323*$K323*X$10)+(W323/12*3*$F323*$G323*$I323*$K323*X$10)</f>
        <v>0</v>
      </c>
      <c r="Y323" s="39">
        <v>0</v>
      </c>
      <c r="Z323" s="39">
        <f t="shared" ref="Z323:Z325" si="2972">(Y323/12*5*$D323*$G323*$H323*$K323*Z$9)+(Y323/12*4*$E323*$G323*$I323*$K323*Z$10)+(Y323/12*3*$F323*$G323*$I323*$K323*Z$10)</f>
        <v>0</v>
      </c>
      <c r="AA323" s="39"/>
      <c r="AB323" s="39">
        <f t="shared" ref="AB323:AB325" si="2973">(AA323/12*5*$D323*$G323*$H323*$K323*AB$9)+(AA323/12*4*$E323*$G323*$I323*$K323*AB$10)+(AA323/12*3*$F323*$G323*$I323*$K323*AB$10)</f>
        <v>0</v>
      </c>
      <c r="AC323" s="39"/>
      <c r="AD323" s="39">
        <f t="shared" ref="AD323:AD325" si="2974">(AC323/12*5*$D323*$G323*$H323*$K323*AD$9)+(AC323/12*4*$E323*$G323*$I323*$K323*AD$10)+(AC323/12*3*$F323*$G323*$I323*$K323*AD$10)</f>
        <v>0</v>
      </c>
      <c r="AE323" s="39">
        <v>0</v>
      </c>
      <c r="AF323" s="39">
        <f t="shared" ref="AF323:AF325" si="2975">(AE323/12*5*$D323*$G323*$H323*$K323*AF$9)+(AE323/12*4*$E323*$G323*$I323*$K323*AF$10)+(AE323/12*3*$F323*$G323*$I323*$K323*AF$10)</f>
        <v>0</v>
      </c>
      <c r="AG323" s="39"/>
      <c r="AH323" s="39">
        <f t="shared" ref="AH323:AH325" si="2976">(AG323/12*5*$D323*$G323*$H323*$K323*AH$9)+(AG323/12*4*$E323*$G323*$I323*$K323*AH$10)+(AG323/12*3*$F323*$G323*$I323*$K323*AH$10)</f>
        <v>0</v>
      </c>
      <c r="AI323" s="39"/>
      <c r="AJ323" s="39">
        <f t="shared" ref="AJ323:AJ325" si="2977">(AI323/12*5*$D323*$G323*$H323*$K323*AJ$9)+(AI323/12*4*$E323*$G323*$I323*$K323*AJ$10)+(AI323/12*3*$F323*$G323*$I323*$K323*AJ$10)</f>
        <v>0</v>
      </c>
      <c r="AK323" s="39"/>
      <c r="AL323" s="39">
        <f t="shared" ref="AL323:AL325" si="2978">(AK323/12*5*$D323*$G323*$H323*$K323*AL$9)+(AK323/12*4*$E323*$G323*$I323*$K323*AL$10)+(AK323/12*3*$F323*$G323*$I323*$K323*AL$10)</f>
        <v>0</v>
      </c>
      <c r="AM323" s="42">
        <v>0</v>
      </c>
      <c r="AN323" s="39">
        <f t="shared" ref="AN323:AN325" si="2979">(AM323/12*5*$D323*$G323*$H323*$K323*AN$9)+(AM323/12*4*$E323*$G323*$I323*$K323*AN$10)+(AM323/12*3*$F323*$G323*$I323*$K323*AN$10)</f>
        <v>0</v>
      </c>
      <c r="AO323" s="43">
        <v>5</v>
      </c>
      <c r="AP323" s="39">
        <f t="shared" ref="AP323:AP325" si="2980">(AO323/12*5*$D323*$G323*$H323*$L323*AP$9)+(AO323/12*4*$E323*$G323*$I323*$L323*AP$10)+(AO323/12*3*$F323*$G323*$I323*$L323*AP$10)</f>
        <v>188986.26474000001</v>
      </c>
      <c r="AQ323" s="39"/>
      <c r="AR323" s="39">
        <f t="shared" ref="AR323:AR325" si="2981">(AQ323/12*5*$D323*$G323*$H323*$L323*AR$9)+(AQ323/12*4*$E323*$G323*$I323*$L323*AR$10)+(AQ323/12*3*$F323*$G323*$I323*$L323*AR$10)</f>
        <v>0</v>
      </c>
      <c r="AS323" s="39"/>
      <c r="AT323" s="39">
        <f t="shared" ref="AT323:AT325" si="2982">(AS323/12*5*$D323*$G323*$H323*$L323*AT$9)+(AS323/12*4*$E323*$G323*$I323*$L323*AT$10)+(AS323/12*3*$F323*$G323*$I323*$L323*AT$11)</f>
        <v>0</v>
      </c>
      <c r="AU323" s="39"/>
      <c r="AV323" s="39">
        <f t="shared" ref="AV323:AV325" si="2983">(AU323/12*5*$D323*$G323*$H323*$L323*AV$9)+(AU323/12*4*$E323*$G323*$I323*$L323*AV$10)+(AU323/12*3*$F323*$G323*$I323*$L323*AV$10)</f>
        <v>0</v>
      </c>
      <c r="AW323" s="39"/>
      <c r="AX323" s="39">
        <f t="shared" ref="AX323:AX325" si="2984">(AW323/12*5*$D323*$G323*$H323*$K323*AX$9)+(AW323/12*4*$E323*$G323*$I323*$K323*AX$10)+(AW323/12*3*$F323*$G323*$I323*$K323*AX$10)</f>
        <v>0</v>
      </c>
      <c r="AY323" s="39"/>
      <c r="AZ323" s="39">
        <f t="shared" ref="AZ323:AZ325" si="2985">(AY323/12*5*$D323*$G323*$H323*$K323*AZ$9)+(AY323/12*4*$E323*$G323*$I323*$K323*AZ$10)+(AY323/12*3*$F323*$G323*$I323*$K323*AZ$10)</f>
        <v>0</v>
      </c>
      <c r="BA323" s="39">
        <v>1</v>
      </c>
      <c r="BB323" s="39">
        <f t="shared" ref="BB323:BB325" si="2986">(BA323/12*5*$D323*$G323*$H323*$L323*BB$9)+(BA323/12*4*$E323*$G323*$I323*$L323*BB$10)+(BA323/12*3*$F323*$G323*$I323*$L323*BB$10)</f>
        <v>36765.253979999994</v>
      </c>
      <c r="BC323" s="39"/>
      <c r="BD323" s="39">
        <f t="shared" ref="BD323:BD325" si="2987">(BC323/12*5*$D323*$G323*$H323*$K323*BD$9)+(BC323/12*4*$E323*$G323*$I323*$K323*BD$10)+(BC323/12*3*$F323*$G323*$I323*$K323*BD$10)</f>
        <v>0</v>
      </c>
      <c r="BE323" s="39"/>
      <c r="BF323" s="39">
        <f t="shared" ref="BF323:BF325" si="2988">(BE323/12*5*$D323*$G323*$H323*$K323*BF$9)+(BE323/12*4*$E323*$G323*$I323*$K323*BF$10)+(BE323/12*3*$F323*$G323*$I323*$K323*BF$10)</f>
        <v>0</v>
      </c>
      <c r="BG323" s="39"/>
      <c r="BH323" s="39">
        <f t="shared" ref="BH323:BH325" si="2989">(BG323/12*5*$D323*$G323*$H323*$K323*BH$9)+(BG323/12*4*$E323*$G323*$I323*$K323*BH$10)+(BG323/12*3*$F323*$G323*$I323*$K323*BH$10)</f>
        <v>0</v>
      </c>
      <c r="BI323" s="39"/>
      <c r="BJ323" s="39">
        <f t="shared" ref="BJ323:BJ325" si="2990">(BI323/12*5*$D323*$G323*$H323*$L323*BJ$9)+(BI323/12*4*$E323*$G323*$I323*$L323*BJ$10)+(BI323/12*3*$F323*$G323*$I323*$L323*BJ$10)</f>
        <v>0</v>
      </c>
      <c r="BK323" s="39">
        <v>0</v>
      </c>
      <c r="BL323" s="39">
        <f t="shared" ref="BL323:BL325" si="2991">(BK323/12*5*$D323*$G323*$H323*$K323*BL$9)+(BK323/12*4*$E323*$G323*$I323*$K323*BL$10)+(BK323/12*3*$F323*$G323*$I323*$K323*BL$10)</f>
        <v>0</v>
      </c>
      <c r="BM323" s="39"/>
      <c r="BN323" s="39">
        <f t="shared" ref="BN323:BN325" si="2992">(BM323/12*5*$D323*$G323*$H323*$K323*BN$9)+(BM323/12*4*$E323*$G323*$I323*$K323*BN$10)+(BM323/12*3*$F323*$G323*$I323*$K323*BN$10)</f>
        <v>0</v>
      </c>
      <c r="BO323" s="49"/>
      <c r="BP323" s="39">
        <f t="shared" ref="BP323:BP325" si="2993">(BO323/12*5*$D323*$G323*$H323*$L323*BP$9)+(BO323/12*4*$E323*$G323*$I323*$L323*BP$10)+(BO323/12*3*$F323*$G323*$I323*$L323*BP$10)</f>
        <v>0</v>
      </c>
      <c r="BQ323" s="39"/>
      <c r="BR323" s="39">
        <f t="shared" ref="BR323:BR325" si="2994">(BQ323/12*5*$D323*$G323*$H323*$L323*BR$9)+(BQ323/12*4*$E323*$G323*$I323*$L323*BR$10)+(BQ323/12*3*$F323*$G323*$I323*$L323*BR$10)</f>
        <v>0</v>
      </c>
      <c r="BS323" s="39"/>
      <c r="BT323" s="39">
        <f t="shared" ref="BT323:BT325" si="2995">(BS323/12*5*$D323*$G323*$H323*$K323*BT$9)+(BS323/12*4*$E323*$G323*$I323*$K323*BT$10)+(BS323/12*3*$F323*$G323*$I323*$K323*BT$10)</f>
        <v>0</v>
      </c>
      <c r="BU323" s="39"/>
      <c r="BV323" s="39">
        <f t="shared" ref="BV323:BV325" si="2996">(BU323/12*5*$D323*$G323*$H323*$K323*BV$9)+(BU323/12*4*$E323*$G323*$I323*$K323*BV$10)+(BU323/12*3*$F323*$G323*$I323*$K323*BV$10)</f>
        <v>0</v>
      </c>
      <c r="BW323" s="39"/>
      <c r="BX323" s="39">
        <f t="shared" ref="BX323:BX325" si="2997">(BW323/12*5*$D323*$G323*$H323*$L323*BX$9)+(BW323/12*4*$E323*$G323*$I323*$L323*BX$10)+(BW323/12*3*$F323*$G323*$I323*$L323*BX$10)</f>
        <v>0</v>
      </c>
      <c r="BY323" s="39"/>
      <c r="BZ323" s="39">
        <f t="shared" ref="BZ323:BZ325" si="2998">(BY323/12*5*$D323*$G323*$H323*$L323*BZ$9)+(BY323/12*4*$E323*$G323*$I323*$L323*BZ$10)+(BY323/12*3*$F323*$G323*$I323*$L323*BZ$10)</f>
        <v>0</v>
      </c>
      <c r="CA323" s="39"/>
      <c r="CB323" s="39">
        <f t="shared" ref="CB323:CB325" si="2999">(CA323/12*5*$D323*$G323*$H323*$K323*CB$9)+(CA323/12*4*$E323*$G323*$I323*$K323*CB$10)+(CA323/12*3*$F323*$G323*$I323*$K323*CB$10)</f>
        <v>0</v>
      </c>
      <c r="CC323" s="39"/>
      <c r="CD323" s="39">
        <f t="shared" ref="CD323:CD325" si="3000">(CC323/12*5*$D323*$G323*$H323*$L323*CD$9)+(CC323/12*4*$E323*$G323*$I323*$L323*CD$10)+(CC323/12*3*$F323*$G323*$I323*$L323*CD$10)</f>
        <v>0</v>
      </c>
      <c r="CE323" s="39"/>
      <c r="CF323" s="39">
        <f t="shared" ref="CF323:CF325" si="3001">(CE323/12*5*$D323*$G323*$H323*$K323*CF$9)+(CE323/12*4*$E323*$G323*$I323*$K323*CF$10)+(CE323/12*3*$F323*$G323*$I323*$K323*CF$10)</f>
        <v>0</v>
      </c>
      <c r="CG323" s="39"/>
      <c r="CH323" s="39">
        <f t="shared" ref="CH323:CH325" si="3002">(CG323/12*5*$D323*$G323*$H323*$K323*CH$9)+(CG323/12*4*$E323*$G323*$I323*$K323*CH$10)+(CG323/12*3*$F323*$G323*$I323*$K323*CH$10)</f>
        <v>0</v>
      </c>
      <c r="CI323" s="39">
        <v>3</v>
      </c>
      <c r="CJ323" s="39">
        <f t="shared" ref="CJ323:CJ325" si="3003">(CI323/12*5*$D323*$G323*$H323*$K323*CJ$9)+(CI323/12*4*$E323*$G323*$I323*$K323*CJ$10)+(CI323/12*3*$F323*$G323*$I323*$K323*CJ$10)</f>
        <v>69650.757539999991</v>
      </c>
      <c r="CK323" s="39">
        <v>5</v>
      </c>
      <c r="CL323" s="39">
        <f t="shared" ref="CL323:CL325" si="3004">(CK323/12*5*$D323*$G323*$H323*$K323*CL$9)+(CK323/12*4*$E323*$G323*$I323*$K323*CL$10)+(CK323/12*3*$F323*$G323*$I323*$K323*CL$10)</f>
        <v>153188.55824999997</v>
      </c>
      <c r="CM323" s="39"/>
      <c r="CN323" s="39">
        <f t="shared" ref="CN323:CN325" si="3005">(CM323/12*5*$D323*$G323*$H323*$L323*CN$9)+(CM323/12*4*$E323*$G323*$I323*$L323*CN$10)+(CM323/12*3*$F323*$G323*$I323*$L323*CN$10)</f>
        <v>0</v>
      </c>
      <c r="CO323" s="39">
        <v>3</v>
      </c>
      <c r="CP323" s="39">
        <f t="shared" ref="CP323:CP325" si="3006">(CO323/12*5*$D323*$G323*$H323*$L323*CP$9)+(CO323/12*4*$E323*$G323*$I323*$L323*CP$10)+(CO323/12*3*$F323*$G323*$I323*$L323*CP$10)</f>
        <v>129226.15332899996</v>
      </c>
      <c r="CQ323" s="44">
        <v>4</v>
      </c>
      <c r="CR323" s="39">
        <f t="shared" ref="CR323:CR325" si="3007">(CQ323/12*5*$D323*$G323*$H323*$K323*CR$9)+(CQ323/12*4*$E323*$G323*$I323*$K323*CR$10)+(CQ323/12*3*$F323*$G323*$I323*$K323*CR$10)</f>
        <v>139178.34839999996</v>
      </c>
      <c r="CS323" s="39">
        <v>2</v>
      </c>
      <c r="CT323" s="39">
        <f t="shared" ref="CT323:CT325" si="3008">(CS323/12*5*$D323*$G323*$H323*$L323*CT$9)+(CS323/12*4*$E323*$G323*$I323*$L323*CT$10)+(CS323/12*3*$F323*$G323*$I323*$L323*CT$10)</f>
        <v>84202.300727999987</v>
      </c>
      <c r="CU323" s="39"/>
      <c r="CV323" s="39">
        <f t="shared" ref="CV323:CV325" si="3009">(CU323/12*5*$D323*$G323*$H323*$L323*CV$9)+(CU323/12*4*$E323*$G323*$I323*$L323*CV$10)+(CU323/12*3*$F323*$G323*$I323*$L323*CV$10)</f>
        <v>0</v>
      </c>
      <c r="CW323" s="39">
        <v>3</v>
      </c>
      <c r="CX323" s="39">
        <f t="shared" ref="CX323:CX325" si="3010">(CW323/12*5*$D323*$G323*$H323*$L323*CX$9)+(CW323/12*4*$E323*$G323*$I323*$L323*CX$10)+(CW323/12*3*$F323*$G323*$I323*$L323*CX$10)</f>
        <v>126537.64004699996</v>
      </c>
      <c r="CY323" s="39">
        <v>5</v>
      </c>
      <c r="CZ323" s="39">
        <f t="shared" ref="CZ323:CZ325" si="3011">(CY323/12*5*$D323*$G323*$H323*$L323*CZ$9)+(CY323/12*4*$E323*$G323*$I323*$L323*CZ$10)+(CY323/12*3*$F323*$G323*$I323*$L323*CZ$10)</f>
        <v>210505.75181999998</v>
      </c>
      <c r="DA323" s="39">
        <v>1</v>
      </c>
      <c r="DB323" s="39">
        <f t="shared" ref="DB323:DB325" si="3012">(DA323/12*5*$D323*$G323*$H323*$L323*DB$9)+(DA323/12*4*$E323*$G323*$I323*$L323*DB$10)+(DA323/12*3*$F323*$G323*$I323*$L323*DB$10)</f>
        <v>42179.213348999991</v>
      </c>
      <c r="DC323" s="39">
        <v>3</v>
      </c>
      <c r="DD323" s="39">
        <f t="shared" ref="DD323:DD325" si="3013">(DC323/12*5*$D323*$G323*$H323*$K323*DD$9)+(DC323/12*4*$E323*$G323*$I323*$K323*DD$10)+(DC323/12*3*$F323*$G323*$I323*$K323*DD$10)</f>
        <v>104383.76129999997</v>
      </c>
      <c r="DE323" s="39"/>
      <c r="DF323" s="39">
        <f t="shared" ref="DF323:DF325" si="3014">(DE323/12*5*$D323*$G323*$H323*$K323*DF$9)+(DE323/12*4*$E323*$G323*$I323*$K323*DF$10)+(DE323/12*3*$F323*$G323*$I323*$K323*DF$10)</f>
        <v>0</v>
      </c>
      <c r="DG323" s="39">
        <v>2</v>
      </c>
      <c r="DH323" s="39">
        <f t="shared" ref="DH323:DH325" si="3015">(DG323/12*5*$D323*$G323*$H323*$L323*DH$9)+(DG323/12*4*$E323*$G323*$I323*$L323*DH$10)+(DG323/12*3*$F323*$G323*$I323*$L323*DH$10)</f>
        <v>93363.788699999976</v>
      </c>
      <c r="DI323" s="39">
        <v>3</v>
      </c>
      <c r="DJ323" s="39">
        <f t="shared" ref="DJ323:DJ325" si="3016">(DI323/12*5*$D323*$G323*$H323*$L323*DJ$9)+(DI323/12*4*$E323*$G323*$I323*$L323*DJ$10)+(DI323/12*3*$F323*$G323*$I323*$L323*DJ$10)</f>
        <v>135830.28185999996</v>
      </c>
      <c r="DK323" s="39"/>
      <c r="DL323" s="39">
        <f t="shared" ref="DL323:DL325" si="3017">(DK323/12*5*$D323*$G323*$H323*$M323*DL$9)+(DK323/12*4*$E323*$G323*$I323*$M323*DL$10)+(DK323/12*3*$F323*$G323*$I323*$M323*DL$10)</f>
        <v>0</v>
      </c>
      <c r="DM323" s="39">
        <v>1</v>
      </c>
      <c r="DN323" s="39">
        <f t="shared" ref="DN323:DN325" si="3018">(DM323/12*5*$D323*$G323*$H323*$N323*DN$9)+(DM323/12*4*$E323*$G323*$I323*$N323*DN$10)+(DM323/12*3*$F323*$G323*$I323*$N323*DN$10)</f>
        <v>66977.782901249986</v>
      </c>
      <c r="DO323" s="39"/>
      <c r="DP323" s="39">
        <f t="shared" si="2529"/>
        <v>0</v>
      </c>
      <c r="DQ323" s="39">
        <f t="shared" ref="DQ323:DR329" si="3019">SUM(O323,Q323,S323,U323,W323,Y323,AA323,AC323,AE323,AG323,AI323,AK323,AM323,AO323,AQ323,AS323,AU323,AW323,AY323,BA323,BC323,BE323,BG323,BI323,BK323,BM323,BO323,BQ323,BS323,BU323,BW323,BY323,CA323,CC323,CE323,CG323,CI323,CK323,CM323,CO323,CQ323,CS323,CU323,CW323,CY323,DA323,DC323,DE323,DG323,DI323,DK323,DM323,DO323)</f>
        <v>45</v>
      </c>
      <c r="DR323" s="39">
        <f t="shared" si="3019"/>
        <v>1711775.4258442498</v>
      </c>
    </row>
    <row r="324" spans="1:122" ht="15.75" customHeight="1" x14ac:dyDescent="0.25">
      <c r="A324" s="46"/>
      <c r="B324" s="47">
        <v>280</v>
      </c>
      <c r="C324" s="33" t="s">
        <v>455</v>
      </c>
      <c r="D324" s="34">
        <f t="shared" si="2531"/>
        <v>19063</v>
      </c>
      <c r="E324" s="35">
        <v>18530</v>
      </c>
      <c r="F324" s="35">
        <v>18715</v>
      </c>
      <c r="G324" s="48">
        <v>2.91</v>
      </c>
      <c r="H324" s="37">
        <v>1</v>
      </c>
      <c r="I324" s="37">
        <v>1</v>
      </c>
      <c r="J324" s="38"/>
      <c r="K324" s="34">
        <v>1.4</v>
      </c>
      <c r="L324" s="34">
        <v>1.68</v>
      </c>
      <c r="M324" s="34">
        <v>2.23</v>
      </c>
      <c r="N324" s="34">
        <v>2.57</v>
      </c>
      <c r="O324" s="39"/>
      <c r="P324" s="39">
        <f t="shared" si="2967"/>
        <v>0</v>
      </c>
      <c r="Q324" s="39">
        <v>5</v>
      </c>
      <c r="R324" s="39">
        <f t="shared" si="2968"/>
        <v>406652.50587500003</v>
      </c>
      <c r="S324" s="39"/>
      <c r="T324" s="39">
        <f t="shared" si="2969"/>
        <v>0</v>
      </c>
      <c r="U324" s="39"/>
      <c r="V324" s="39">
        <f t="shared" si="2970"/>
        <v>0</v>
      </c>
      <c r="W324" s="39"/>
      <c r="X324" s="39">
        <f t="shared" si="2971"/>
        <v>0</v>
      </c>
      <c r="Y324" s="39">
        <v>8</v>
      </c>
      <c r="Z324" s="39">
        <f t="shared" si="2972"/>
        <v>650644.00939999998</v>
      </c>
      <c r="AA324" s="39"/>
      <c r="AB324" s="39">
        <f t="shared" si="2973"/>
        <v>0</v>
      </c>
      <c r="AC324" s="39"/>
      <c r="AD324" s="39">
        <f t="shared" si="2974"/>
        <v>0</v>
      </c>
      <c r="AE324" s="39">
        <v>0</v>
      </c>
      <c r="AF324" s="39">
        <f t="shared" si="2975"/>
        <v>0</v>
      </c>
      <c r="AG324" s="39"/>
      <c r="AH324" s="39">
        <f t="shared" si="2976"/>
        <v>0</v>
      </c>
      <c r="AI324" s="39"/>
      <c r="AJ324" s="39">
        <f t="shared" si="2977"/>
        <v>0</v>
      </c>
      <c r="AK324" s="39"/>
      <c r="AL324" s="39">
        <f t="shared" si="2978"/>
        <v>0</v>
      </c>
      <c r="AM324" s="42">
        <v>0</v>
      </c>
      <c r="AN324" s="39">
        <f t="shared" si="2979"/>
        <v>0</v>
      </c>
      <c r="AO324" s="43">
        <v>19</v>
      </c>
      <c r="AP324" s="39">
        <f t="shared" si="2980"/>
        <v>1786162.4918759998</v>
      </c>
      <c r="AQ324" s="39"/>
      <c r="AR324" s="39">
        <f t="shared" si="2981"/>
        <v>0</v>
      </c>
      <c r="AS324" s="39"/>
      <c r="AT324" s="39">
        <f t="shared" si="2982"/>
        <v>0</v>
      </c>
      <c r="AU324" s="39"/>
      <c r="AV324" s="39">
        <f t="shared" si="2983"/>
        <v>0</v>
      </c>
      <c r="AW324" s="39"/>
      <c r="AX324" s="39">
        <f t="shared" si="2984"/>
        <v>0</v>
      </c>
      <c r="AY324" s="39"/>
      <c r="AZ324" s="39">
        <f t="shared" si="2985"/>
        <v>0</v>
      </c>
      <c r="BA324" s="39">
        <v>3</v>
      </c>
      <c r="BB324" s="39">
        <f t="shared" si="2986"/>
        <v>274325.35662000004</v>
      </c>
      <c r="BC324" s="39"/>
      <c r="BD324" s="39">
        <f t="shared" si="2987"/>
        <v>0</v>
      </c>
      <c r="BE324" s="39"/>
      <c r="BF324" s="39">
        <f t="shared" si="2988"/>
        <v>0</v>
      </c>
      <c r="BG324" s="39"/>
      <c r="BH324" s="39">
        <f t="shared" si="2989"/>
        <v>0</v>
      </c>
      <c r="BI324" s="39"/>
      <c r="BJ324" s="39">
        <f t="shared" si="2990"/>
        <v>0</v>
      </c>
      <c r="BK324" s="39">
        <v>10</v>
      </c>
      <c r="BL324" s="39">
        <f t="shared" si="2991"/>
        <v>818806.11697500013</v>
      </c>
      <c r="BM324" s="39">
        <v>16</v>
      </c>
      <c r="BN324" s="39">
        <f>(BM324/12*5*$D324*$G324*$H324*$K324*BN$9)+(BM324/12*4*$E324*$G324*$I324*$K324*BN$10)+(BM324/12*3*$F324*$G324*$I324*$K324*BN$11)</f>
        <v>1253447.3627200001</v>
      </c>
      <c r="BO324" s="49"/>
      <c r="BP324" s="39">
        <f t="shared" si="2993"/>
        <v>0</v>
      </c>
      <c r="BQ324" s="39"/>
      <c r="BR324" s="39">
        <f t="shared" si="2994"/>
        <v>0</v>
      </c>
      <c r="BS324" s="39"/>
      <c r="BT324" s="39">
        <f t="shared" si="2995"/>
        <v>0</v>
      </c>
      <c r="BU324" s="39"/>
      <c r="BV324" s="39">
        <f t="shared" si="2996"/>
        <v>0</v>
      </c>
      <c r="BW324" s="39"/>
      <c r="BX324" s="39">
        <f t="shared" si="2997"/>
        <v>0</v>
      </c>
      <c r="BY324" s="39"/>
      <c r="BZ324" s="39">
        <f t="shared" si="2998"/>
        <v>0</v>
      </c>
      <c r="CA324" s="39"/>
      <c r="CB324" s="39">
        <f t="shared" si="2999"/>
        <v>0</v>
      </c>
      <c r="CC324" s="39"/>
      <c r="CD324" s="39">
        <f t="shared" si="3000"/>
        <v>0</v>
      </c>
      <c r="CE324" s="39"/>
      <c r="CF324" s="39">
        <f t="shared" si="3001"/>
        <v>0</v>
      </c>
      <c r="CG324" s="39"/>
      <c r="CH324" s="39">
        <f t="shared" si="3002"/>
        <v>0</v>
      </c>
      <c r="CI324" s="39">
        <v>5</v>
      </c>
      <c r="CJ324" s="39">
        <f t="shared" si="3003"/>
        <v>288723.22570000001</v>
      </c>
      <c r="CK324" s="39">
        <v>3</v>
      </c>
      <c r="CL324" s="39">
        <f t="shared" si="3004"/>
        <v>228604.46385</v>
      </c>
      <c r="CM324" s="39">
        <v>5</v>
      </c>
      <c r="CN324" s="39">
        <f t="shared" si="3005"/>
        <v>465965.47126500006</v>
      </c>
      <c r="CO324" s="39">
        <v>8</v>
      </c>
      <c r="CP324" s="39">
        <f t="shared" si="3006"/>
        <v>857089.7007119999</v>
      </c>
      <c r="CQ324" s="44">
        <v>10</v>
      </c>
      <c r="CR324" s="39">
        <f t="shared" si="3007"/>
        <v>865403.83299999998</v>
      </c>
      <c r="CS324" s="39">
        <v>5</v>
      </c>
      <c r="CT324" s="39">
        <f t="shared" si="3008"/>
        <v>523565.58786000003</v>
      </c>
      <c r="CU324" s="39">
        <v>3</v>
      </c>
      <c r="CV324" s="39">
        <f t="shared" si="3009"/>
        <v>273063.20290200005</v>
      </c>
      <c r="CW324" s="39">
        <v>5</v>
      </c>
      <c r="CX324" s="39">
        <f t="shared" si="3010"/>
        <v>524536.37113500002</v>
      </c>
      <c r="CY324" s="39">
        <v>3</v>
      </c>
      <c r="CZ324" s="39">
        <f t="shared" si="3011"/>
        <v>314139.35271600005</v>
      </c>
      <c r="DA324" s="39">
        <v>4</v>
      </c>
      <c r="DB324" s="39">
        <f t="shared" si="3012"/>
        <v>419629.09690799995</v>
      </c>
      <c r="DC324" s="39">
        <v>3</v>
      </c>
      <c r="DD324" s="39">
        <f t="shared" si="3013"/>
        <v>259621.14989999996</v>
      </c>
      <c r="DE324" s="39">
        <v>3</v>
      </c>
      <c r="DF324" s="39">
        <f t="shared" si="3014"/>
        <v>267355.13983499998</v>
      </c>
      <c r="DG324" s="39"/>
      <c r="DH324" s="39">
        <f t="shared" si="3015"/>
        <v>0</v>
      </c>
      <c r="DI324" s="39">
        <v>1</v>
      </c>
      <c r="DJ324" s="39">
        <f t="shared" si="3016"/>
        <v>112611.43025999999</v>
      </c>
      <c r="DK324" s="39">
        <v>5</v>
      </c>
      <c r="DL324" s="39">
        <f t="shared" si="3017"/>
        <v>770586.1238437501</v>
      </c>
      <c r="DM324" s="39">
        <v>7</v>
      </c>
      <c r="DN324" s="39">
        <f t="shared" si="3018"/>
        <v>1166100.37410125</v>
      </c>
      <c r="DO324" s="39"/>
      <c r="DP324" s="39">
        <f t="shared" si="2529"/>
        <v>0</v>
      </c>
      <c r="DQ324" s="39">
        <f t="shared" si="3019"/>
        <v>131</v>
      </c>
      <c r="DR324" s="39">
        <f t="shared" si="3019"/>
        <v>12527032.367454002</v>
      </c>
    </row>
    <row r="325" spans="1:122" ht="15.75" customHeight="1" x14ac:dyDescent="0.25">
      <c r="A325" s="46"/>
      <c r="B325" s="47">
        <v>281</v>
      </c>
      <c r="C325" s="33" t="s">
        <v>456</v>
      </c>
      <c r="D325" s="34">
        <f t="shared" si="2531"/>
        <v>19063</v>
      </c>
      <c r="E325" s="35">
        <v>18530</v>
      </c>
      <c r="F325" s="35">
        <v>18715</v>
      </c>
      <c r="G325" s="48">
        <v>1.21</v>
      </c>
      <c r="H325" s="37">
        <v>1</v>
      </c>
      <c r="I325" s="37">
        <v>1</v>
      </c>
      <c r="J325" s="38"/>
      <c r="K325" s="34">
        <v>1.4</v>
      </c>
      <c r="L325" s="34">
        <v>1.68</v>
      </c>
      <c r="M325" s="34">
        <v>2.23</v>
      </c>
      <c r="N325" s="34">
        <v>2.57</v>
      </c>
      <c r="O325" s="39">
        <v>0</v>
      </c>
      <c r="P325" s="39">
        <f t="shared" si="2967"/>
        <v>0</v>
      </c>
      <c r="Q325" s="39">
        <v>214</v>
      </c>
      <c r="R325" s="39">
        <f t="shared" si="2968"/>
        <v>7237017.173283332</v>
      </c>
      <c r="S325" s="39">
        <v>0</v>
      </c>
      <c r="T325" s="39">
        <f t="shared" si="2969"/>
        <v>0</v>
      </c>
      <c r="U325" s="39"/>
      <c r="V325" s="39">
        <f t="shared" si="2970"/>
        <v>0</v>
      </c>
      <c r="W325" s="39"/>
      <c r="X325" s="39">
        <f t="shared" si="2971"/>
        <v>0</v>
      </c>
      <c r="Y325" s="39">
        <v>0</v>
      </c>
      <c r="Z325" s="39">
        <f t="shared" si="2972"/>
        <v>0</v>
      </c>
      <c r="AA325" s="39">
        <v>0</v>
      </c>
      <c r="AB325" s="39">
        <f t="shared" si="2973"/>
        <v>0</v>
      </c>
      <c r="AC325" s="39">
        <v>0</v>
      </c>
      <c r="AD325" s="39">
        <f t="shared" si="2974"/>
        <v>0</v>
      </c>
      <c r="AE325" s="39">
        <v>0</v>
      </c>
      <c r="AF325" s="39">
        <f t="shared" si="2975"/>
        <v>0</v>
      </c>
      <c r="AG325" s="39">
        <v>0</v>
      </c>
      <c r="AH325" s="39">
        <f t="shared" si="2976"/>
        <v>0</v>
      </c>
      <c r="AI325" s="39">
        <v>0</v>
      </c>
      <c r="AJ325" s="39">
        <f t="shared" si="2977"/>
        <v>0</v>
      </c>
      <c r="AK325" s="39"/>
      <c r="AL325" s="39">
        <f t="shared" si="2978"/>
        <v>0</v>
      </c>
      <c r="AM325" s="42">
        <v>0</v>
      </c>
      <c r="AN325" s="39">
        <f t="shared" si="2979"/>
        <v>0</v>
      </c>
      <c r="AO325" s="43">
        <v>37</v>
      </c>
      <c r="AP325" s="39">
        <f t="shared" si="2980"/>
        <v>1446310.2687879999</v>
      </c>
      <c r="AQ325" s="39">
        <v>0</v>
      </c>
      <c r="AR325" s="39">
        <f t="shared" si="2981"/>
        <v>0</v>
      </c>
      <c r="AS325" s="39">
        <v>34</v>
      </c>
      <c r="AT325" s="39">
        <f t="shared" si="2982"/>
        <v>1329041.8686160001</v>
      </c>
      <c r="AU325" s="39">
        <v>0</v>
      </c>
      <c r="AV325" s="39">
        <f t="shared" si="2983"/>
        <v>0</v>
      </c>
      <c r="AW325" s="39"/>
      <c r="AX325" s="39">
        <f t="shared" si="2984"/>
        <v>0</v>
      </c>
      <c r="AY325" s="39"/>
      <c r="AZ325" s="39">
        <f t="shared" si="2985"/>
        <v>0</v>
      </c>
      <c r="BA325" s="39">
        <v>3</v>
      </c>
      <c r="BB325" s="39">
        <f t="shared" si="2986"/>
        <v>114066.55721999999</v>
      </c>
      <c r="BC325" s="39">
        <v>0</v>
      </c>
      <c r="BD325" s="39">
        <f t="shared" si="2987"/>
        <v>0</v>
      </c>
      <c r="BE325" s="39">
        <v>0</v>
      </c>
      <c r="BF325" s="39">
        <f t="shared" si="2988"/>
        <v>0</v>
      </c>
      <c r="BG325" s="39">
        <v>0</v>
      </c>
      <c r="BH325" s="39">
        <f t="shared" si="2989"/>
        <v>0</v>
      </c>
      <c r="BI325" s="39">
        <v>0</v>
      </c>
      <c r="BJ325" s="39">
        <f t="shared" si="2990"/>
        <v>0</v>
      </c>
      <c r="BK325" s="39">
        <v>3</v>
      </c>
      <c r="BL325" s="39">
        <f t="shared" si="2991"/>
        <v>102139.73211749998</v>
      </c>
      <c r="BM325" s="39"/>
      <c r="BN325" s="39">
        <f t="shared" si="2992"/>
        <v>0</v>
      </c>
      <c r="BO325" s="49">
        <v>0</v>
      </c>
      <c r="BP325" s="39">
        <f t="shared" si="2993"/>
        <v>0</v>
      </c>
      <c r="BQ325" s="39">
        <v>0</v>
      </c>
      <c r="BR325" s="39">
        <f t="shared" si="2994"/>
        <v>0</v>
      </c>
      <c r="BS325" s="39">
        <v>0</v>
      </c>
      <c r="BT325" s="39">
        <f t="shared" si="2995"/>
        <v>0</v>
      </c>
      <c r="BU325" s="39">
        <v>0</v>
      </c>
      <c r="BV325" s="39">
        <f t="shared" si="2996"/>
        <v>0</v>
      </c>
      <c r="BW325" s="39">
        <v>0</v>
      </c>
      <c r="BX325" s="39">
        <f t="shared" si="2997"/>
        <v>0</v>
      </c>
      <c r="BY325" s="39"/>
      <c r="BZ325" s="39">
        <f t="shared" si="2998"/>
        <v>0</v>
      </c>
      <c r="CA325" s="39">
        <v>0</v>
      </c>
      <c r="CB325" s="39">
        <f t="shared" si="2999"/>
        <v>0</v>
      </c>
      <c r="CC325" s="39"/>
      <c r="CD325" s="39">
        <f t="shared" si="3000"/>
        <v>0</v>
      </c>
      <c r="CE325" s="39">
        <v>0</v>
      </c>
      <c r="CF325" s="39">
        <f t="shared" si="3001"/>
        <v>0</v>
      </c>
      <c r="CG325" s="39"/>
      <c r="CH325" s="39">
        <f t="shared" si="3002"/>
        <v>0</v>
      </c>
      <c r="CI325" s="39"/>
      <c r="CJ325" s="39">
        <f t="shared" si="3003"/>
        <v>0</v>
      </c>
      <c r="CK325" s="39"/>
      <c r="CL325" s="39">
        <f t="shared" si="3004"/>
        <v>0</v>
      </c>
      <c r="CM325" s="39">
        <v>13</v>
      </c>
      <c r="CN325" s="39">
        <f t="shared" si="3005"/>
        <v>503755.11085899995</v>
      </c>
      <c r="CO325" s="39">
        <v>13</v>
      </c>
      <c r="CP325" s="39">
        <f t="shared" si="3006"/>
        <v>579124.61306699994</v>
      </c>
      <c r="CQ325" s="44"/>
      <c r="CR325" s="39">
        <f t="shared" si="3007"/>
        <v>0</v>
      </c>
      <c r="CS325" s="39">
        <v>5</v>
      </c>
      <c r="CT325" s="39">
        <f t="shared" si="3008"/>
        <v>217702.52966000003</v>
      </c>
      <c r="CU325" s="39"/>
      <c r="CV325" s="39">
        <f t="shared" si="3009"/>
        <v>0</v>
      </c>
      <c r="CW325" s="39">
        <v>4</v>
      </c>
      <c r="CX325" s="39">
        <f t="shared" si="3010"/>
        <v>174484.95094799995</v>
      </c>
      <c r="CY325" s="39">
        <v>4</v>
      </c>
      <c r="CZ325" s="39">
        <f t="shared" si="3011"/>
        <v>174162.023728</v>
      </c>
      <c r="DA325" s="39"/>
      <c r="DB325" s="39">
        <f t="shared" si="3012"/>
        <v>0</v>
      </c>
      <c r="DC325" s="39">
        <v>21</v>
      </c>
      <c r="DD325" s="39">
        <f t="shared" si="3013"/>
        <v>755667.05829999992</v>
      </c>
      <c r="DE325" s="39">
        <v>6</v>
      </c>
      <c r="DF325" s="39">
        <f t="shared" si="3014"/>
        <v>222336.57676999999</v>
      </c>
      <c r="DG325" s="39">
        <v>4</v>
      </c>
      <c r="DH325" s="39">
        <f t="shared" si="3015"/>
        <v>193111.42619999999</v>
      </c>
      <c r="DI325" s="39">
        <v>1</v>
      </c>
      <c r="DJ325" s="39">
        <f t="shared" si="3016"/>
        <v>46824.684059999992</v>
      </c>
      <c r="DK325" s="39"/>
      <c r="DL325" s="39">
        <f t="shared" si="3017"/>
        <v>0</v>
      </c>
      <c r="DM325" s="39"/>
      <c r="DN325" s="39">
        <f t="shared" si="3018"/>
        <v>0</v>
      </c>
      <c r="DO325" s="39"/>
      <c r="DP325" s="39">
        <f t="shared" si="2529"/>
        <v>0</v>
      </c>
      <c r="DQ325" s="39">
        <f t="shared" si="3019"/>
        <v>362</v>
      </c>
      <c r="DR325" s="39">
        <f t="shared" si="3019"/>
        <v>13095744.573616831</v>
      </c>
    </row>
    <row r="326" spans="1:122" ht="15.75" customHeight="1" x14ac:dyDescent="0.25">
      <c r="A326" s="46"/>
      <c r="B326" s="47">
        <v>282</v>
      </c>
      <c r="C326" s="33" t="s">
        <v>457</v>
      </c>
      <c r="D326" s="34">
        <f t="shared" si="2531"/>
        <v>19063</v>
      </c>
      <c r="E326" s="35">
        <v>18530</v>
      </c>
      <c r="F326" s="35">
        <v>18715</v>
      </c>
      <c r="G326" s="48">
        <v>2.0299999999999998</v>
      </c>
      <c r="H326" s="37">
        <v>1</v>
      </c>
      <c r="I326" s="37">
        <v>1</v>
      </c>
      <c r="J326" s="38"/>
      <c r="K326" s="34">
        <v>1.4</v>
      </c>
      <c r="L326" s="34">
        <v>1.68</v>
      </c>
      <c r="M326" s="34">
        <v>2.23</v>
      </c>
      <c r="N326" s="34">
        <v>2.57</v>
      </c>
      <c r="O326" s="39">
        <v>0</v>
      </c>
      <c r="P326" s="39">
        <f>(O326/12*5*$D326*$G326*$H326*$K326*P$9)+(O326/12*4*$E326*$G326*$I326*$K326)+(O326/12*3*$F326*$G326*$I326*$K326)</f>
        <v>0</v>
      </c>
      <c r="Q326" s="39">
        <v>162</v>
      </c>
      <c r="R326" s="39">
        <f>(Q326/12*5*$D326*$G326*$H326*$K326*R$9)+(Q326/12*4*$E326*$G326*$I326*$K326)+(Q326/12*3*$F326*$G326*$I326*$K326)</f>
        <v>8691397.3660499994</v>
      </c>
      <c r="S326" s="39">
        <v>0</v>
      </c>
      <c r="T326" s="39">
        <f>(S326/12*5*$D326*$G326*$H326*$K326*T$9)+(S326/12*4*$E326*$G326*$I326*$K326)+(S326/12*3*$F326*$G326*$I326*$K326)</f>
        <v>0</v>
      </c>
      <c r="U326" s="39"/>
      <c r="V326" s="39">
        <f>(U326/12*5*$D326*$G326*$H326*$K326*V$9)+(U326/12*4*$E326*$G326*$I326*$K326)+(U326/12*3*$F326*$G326*$I326*$K326)</f>
        <v>0</v>
      </c>
      <c r="W326" s="39"/>
      <c r="X326" s="39">
        <f>(W326/12*5*$D326*$G326*$H326*$K326*X$9)+(W326/12*4*$E326*$G326*$I326*$K326)+(W326/12*3*$F326*$G326*$I326*$K326)</f>
        <v>0</v>
      </c>
      <c r="Y326" s="39">
        <v>0</v>
      </c>
      <c r="Z326" s="39">
        <f>(Y326/12*5*$D326*$G326*$H326*$K326*Z$9)+(Y326/12*4*$E326*$G326*$I326*$K326)+(Y326/12*3*$F326*$G326*$I326*$K326)</f>
        <v>0</v>
      </c>
      <c r="AA326" s="39">
        <v>0</v>
      </c>
      <c r="AB326" s="39">
        <f>(AA326/12*5*$D326*$G326*$H326*$K326*AB$9)+(AA326/12*4*$E326*$G326*$I326*$K326)+(AA326/12*3*$F326*$G326*$I326*$K326)</f>
        <v>0</v>
      </c>
      <c r="AC326" s="39">
        <v>0</v>
      </c>
      <c r="AD326" s="39">
        <f>(AC326/12*5*$D326*$G326*$H326*$K326*AD$9)+(AC326/12*4*$E326*$G326*$I326*$K326)+(AC326/12*3*$F326*$G326*$I326*$K326)</f>
        <v>0</v>
      </c>
      <c r="AE326" s="39">
        <v>0</v>
      </c>
      <c r="AF326" s="39">
        <f>(AE326/12*5*$D326*$G326*$H326*$K326*AF$9)+(AE326/12*4*$E326*$G326*$I326*$K326)+(AE326/12*3*$F326*$G326*$I326*$K326)</f>
        <v>0</v>
      </c>
      <c r="AG326" s="39">
        <v>0</v>
      </c>
      <c r="AH326" s="39">
        <f>(AG326/12*5*$D326*$G326*$H326*$K326*AH$9)+(AG326/12*4*$E326*$G326*$I326*$K326)+(AG326/12*3*$F326*$G326*$I326*$K326)</f>
        <v>0</v>
      </c>
      <c r="AI326" s="39">
        <v>0</v>
      </c>
      <c r="AJ326" s="39">
        <f>(AI326/12*5*$D326*$G326*$H326*$K326*AJ$9)+(AI326/12*4*$E326*$G326*$I326*$K326)+(AI326/12*3*$F326*$G326*$I326*$K326)</f>
        <v>0</v>
      </c>
      <c r="AK326" s="39"/>
      <c r="AL326" s="39">
        <f>(AK326/12*5*$D326*$G326*$H326*$K326*AL$9)+(AK326/12*4*$E326*$G326*$I326*$K326)+(AK326/12*3*$F326*$G326*$I326*$K326)</f>
        <v>0</v>
      </c>
      <c r="AM326" s="42">
        <v>0</v>
      </c>
      <c r="AN326" s="39">
        <f>(AM326/12*5*$D326*$G326*$H326*$K326*AN$9)+(AM326/12*4*$E326*$G326*$I326*$K326)+(AM326/12*3*$F326*$G326*$I326*$K326)</f>
        <v>0</v>
      </c>
      <c r="AO326" s="43">
        <v>12</v>
      </c>
      <c r="AP326" s="39">
        <f>(AO326/12*5*$D326*$G326*$H326*$L326*AP$9)+(AO326/12*4*$E326*$G326*$I326*$L326)+(AO326/12*3*$F326*$G326*$I326*$L326)</f>
        <v>774519.02841599984</v>
      </c>
      <c r="AQ326" s="39">
        <v>0</v>
      </c>
      <c r="AR326" s="39">
        <f>(AQ326/12*5*$D326*$G326*$H326*$L326*AR$9)+(AQ326/12*4*$E326*$G326*$I326*$L326)+(AQ326/12*3*$F326*$G326*$I326*$L326)</f>
        <v>0</v>
      </c>
      <c r="AS326" s="39">
        <v>3</v>
      </c>
      <c r="AT326" s="39">
        <f>(AS326/12*5*$D326*$G326*$H326*$L326*AT$9)+(AS326/12*4*$E326*$G326*$I326*$L326)+(AS326/12*3*$F326*$G326*$I326*$L326)</f>
        <v>193629.75710399996</v>
      </c>
      <c r="AU326" s="39">
        <v>0</v>
      </c>
      <c r="AV326" s="39">
        <f>(AU326/12*5*$D326*$G326*$H326*$L326*AV$9)+(AU326/12*4*$E326*$G326*$I326*$L326)+(AU326/12*3*$F326*$G326*$I326*$L326)</f>
        <v>0</v>
      </c>
      <c r="AW326" s="39"/>
      <c r="AX326" s="39">
        <f>(AW326/12*5*$D326*$G326*$H326*$K326*AX$9)+(AW326/12*4*$E326*$G326*$I326*$K326)+(AW326/12*3*$F326*$G326*$I326*$K326)</f>
        <v>0</v>
      </c>
      <c r="AY326" s="39"/>
      <c r="AZ326" s="39">
        <f>(AY326/12*5*$D326*$G326*$H326*$K326*AZ$9)+(AY326/12*4*$E326*$G326*$I326*$K326)+(AY326/12*3*$F326*$G326*$I326*$K326)</f>
        <v>0</v>
      </c>
      <c r="BA326" s="39">
        <v>3</v>
      </c>
      <c r="BB326" s="39">
        <f>(BA326/12*5*$D326*$G326*$H326*$L326*BB$9)+(BA326/12*4*$E326*$G326*$I326*$L326)+(BA326/12*3*$F326*$G326*$I326*$L326)</f>
        <v>191923.18015499995</v>
      </c>
      <c r="BC326" s="39">
        <v>0</v>
      </c>
      <c r="BD326" s="39">
        <f>(BC326/12*5*$D326*$G326*$H326*$K326*BD$9)+(BC326/12*4*$E326*$G326*$I326*$K326)+(BC326/12*3*$F326*$G326*$I326*$K326)</f>
        <v>0</v>
      </c>
      <c r="BE326" s="39">
        <v>0</v>
      </c>
      <c r="BF326" s="39">
        <f>(BE326/12*5*$D326*$G326*$H326*$K326*BF$9)+(BE326/12*4*$E326*$G326*$I326*$K326)+(BE326/12*3*$F326*$G326*$I326*$K326)</f>
        <v>0</v>
      </c>
      <c r="BG326" s="39">
        <v>0</v>
      </c>
      <c r="BH326" s="39">
        <f>(BG326/12*5*$D326*$G326*$H326*$K326*BH$9)+(BG326/12*4*$E326*$G326*$I326*$K326)+(BG326/12*3*$F326*$G326*$I326*$K326)</f>
        <v>0</v>
      </c>
      <c r="BI326" s="39">
        <v>0</v>
      </c>
      <c r="BJ326" s="39">
        <f>(BI326/12*5*$D326*$G326*$H326*$L326*BJ$9)+(BI326/12*4*$E326*$G326*$I326*$L326)+(BI326/12*3*$F326*$G326*$I326*$L326)</f>
        <v>0</v>
      </c>
      <c r="BK326" s="39">
        <v>0</v>
      </c>
      <c r="BL326" s="39">
        <f>(BK326/12*5*$D326*$G326*$H326*$K326*BL$9)+(BK326/12*4*$E326*$G326*$I326*$K326)+(BK326/12*3*$F326*$G326*$I326*$K326)</f>
        <v>0</v>
      </c>
      <c r="BM326" s="39"/>
      <c r="BN326" s="39">
        <f>(BM326/12*5*$D326*$G326*$H326*$K326*BN$9)+(BM326/12*4*$E326*$G326*$I326*$K326)+(BM326/12*3*$F326*$G326*$I326*$K326)</f>
        <v>0</v>
      </c>
      <c r="BO326" s="49">
        <v>0</v>
      </c>
      <c r="BP326" s="39">
        <f>(BO326/12*5*$D326*$G326*$H326*$L326*BP$9)+(BO326/12*4*$E326*$G326*$I326*$L326)+(BO326/12*3*$F326*$G326*$I326*$L326)</f>
        <v>0</v>
      </c>
      <c r="BQ326" s="39"/>
      <c r="BR326" s="39">
        <f>(BQ326/12*5*$D326*$G326*$H326*$L326*BR$9)+(BQ326/12*4*$E326*$G326*$I326*$L326)+(BQ326/12*3*$F326*$G326*$I326*$L326)</f>
        <v>0</v>
      </c>
      <c r="BS326" s="39">
        <v>0</v>
      </c>
      <c r="BT326" s="39">
        <f>(BS326/12*5*$D326*$G326*$H326*$K326*BT$9)+(BS326/12*4*$E326*$G326*$I326*$K326)+(BS326/12*3*$F326*$G326*$I326*$K326)</f>
        <v>0</v>
      </c>
      <c r="BU326" s="39">
        <v>0</v>
      </c>
      <c r="BV326" s="39">
        <f>(BU326/12*5*$D326*$G326*$H326*$K326*BV$9)+(BU326/12*4*$E326*$G326*$I326*$K326)+(BU326/12*3*$F326*$G326*$I326*$K326)</f>
        <v>0</v>
      </c>
      <c r="BW326" s="39">
        <v>0</v>
      </c>
      <c r="BX326" s="39">
        <f>(BW326/12*5*$D326*$G326*$H326*$L326*BX$9)+(BW326/12*4*$E326*$G326*$I326*$L326)+(BW326/12*3*$F326*$G326*$I326*$L326)</f>
        <v>0</v>
      </c>
      <c r="BY326" s="39"/>
      <c r="BZ326" s="39">
        <f>(BY326/12*5*$D326*$G326*$H326*$L326*BZ$9)+(BY326/12*4*$E326*$G326*$I326*$L326)+(BY326/12*3*$F326*$G326*$I326*$L326)</f>
        <v>0</v>
      </c>
      <c r="CA326" s="39">
        <v>0</v>
      </c>
      <c r="CB326" s="39">
        <f>(CA326/12*5*$D326*$G326*$H326*$K326*CB$9)+(CA326/12*4*$E326*$G326*$I326*$K326)+(CA326/12*3*$F326*$G326*$I326*$K326)</f>
        <v>0</v>
      </c>
      <c r="CC326" s="39"/>
      <c r="CD326" s="39">
        <f>(CC326/12*5*$D326*$G326*$H326*$L326*CD$9)+(CC326/12*4*$E326*$G326*$I326*$L326)+(CC326/12*3*$F326*$G326*$I326*$L326)</f>
        <v>0</v>
      </c>
      <c r="CE326" s="39">
        <v>0</v>
      </c>
      <c r="CF326" s="39">
        <f>(CE326/12*5*$D326*$G326*$H326*$K326*CF$9)+(CE326/12*4*$E326*$G326*$I326*$K326)+(CE326/12*3*$F326*$G326*$I326*$K326)</f>
        <v>0</v>
      </c>
      <c r="CG326" s="39"/>
      <c r="CH326" s="39">
        <f>(CG326/12*5*$D326*$G326*$H326*$K326*CH$9)+(CG326/12*4*$E326*$G326*$I326*$K326)+(CG326/12*3*$F326*$G326*$I326*$K326)</f>
        <v>0</v>
      </c>
      <c r="CI326" s="39"/>
      <c r="CJ326" s="39">
        <f>(CI326/12*5*$D326*$G326*$H326*$K326*CJ$9)+(CI326/12*4*$E326*$G326*$I326*$K326)+(CI326/12*3*$F326*$G326*$I326*$K326)</f>
        <v>0</v>
      </c>
      <c r="CK326" s="39">
        <v>5</v>
      </c>
      <c r="CL326" s="39">
        <f>(CK326/12*5*$D326*$G326*$H326*$K326*CL$9)+(CK326/12*4*$E326*$G326*$I326*$K326)+(CK326/12*3*$F326*$G326*$I326*$K326)</f>
        <v>266559.97243749996</v>
      </c>
      <c r="CM326" s="39">
        <v>15</v>
      </c>
      <c r="CN326" s="39">
        <f>(CM326/12*5*$D326*$G326*$H326*$L326*CN$9)+(CM326/12*4*$E326*$G326*$I326*$L326)+(CM326/12*3*$F326*$G326*$I326*$L326)</f>
        <v>959615.90077499987</v>
      </c>
      <c r="CO326" s="39">
        <v>4</v>
      </c>
      <c r="CP326" s="39">
        <f>(CO326/12*5*$D326*$G326*$H326*$L326*CP$9)+(CO326/12*4*$E326*$G326*$I326*$L326)+(CO326/12*3*$F326*$G326*$I326*$L326)</f>
        <v>269333.48094799992</v>
      </c>
      <c r="CQ326" s="44"/>
      <c r="CR326" s="39">
        <f>(CQ326/12*5*$D326*$G326*$H326*$K326*CR$9)+(CQ326/12*4*$E326*$G326*$I326*$K326)+(CQ326/12*3*$F326*$G326*$I326*$K326)</f>
        <v>0</v>
      </c>
      <c r="CS326" s="39">
        <v>3</v>
      </c>
      <c r="CT326" s="39">
        <f>(CS326/12*5*$D326*$G326*$H326*$L326*CT$9)+(CS326/12*4*$E326*$G326*$I326*$L326)+(CS326/12*3*$F326*$G326*$I326*$L326)</f>
        <v>201593.78286599996</v>
      </c>
      <c r="CU326" s="39"/>
      <c r="CV326" s="39">
        <f>(CU326/12*5*$D326*$G326*$H326*$L326*CV$9)+(CU326/12*4*$E326*$G326*$I326*$L326)+(CU326/12*3*$F326*$G326*$I326*$L326)</f>
        <v>0</v>
      </c>
      <c r="CW326" s="39">
        <v>7</v>
      </c>
      <c r="CX326" s="39">
        <f>(CW326/12*5*$D326*$G326*$H326*$L326*CX$9)+(CW326/12*4*$E326*$G326*$I326*$L326)+(CW326/12*3*$F326*$G326*$I326*$L326)</f>
        <v>471333.59165900003</v>
      </c>
      <c r="CY326" s="39">
        <v>3</v>
      </c>
      <c r="CZ326" s="39">
        <f>(CY326/12*5*$D326*$G326*$H326*$L326*CZ$9)+(CY326/12*4*$E326*$G326*$I326*$L326)+(CY326/12*3*$F326*$G326*$I326*$L326)</f>
        <v>201593.78286599996</v>
      </c>
      <c r="DA326" s="39">
        <v>2</v>
      </c>
      <c r="DB326" s="39">
        <f>(DA326/12*5*$D326*$G326*$H326*$L326*DB$9)+(DA326/12*4*$E326*$G326*$I326*$L326)+(DA326/12*3*$F326*$G326*$I326*$L326)</f>
        <v>134666.74047399996</v>
      </c>
      <c r="DC326" s="39">
        <v>0</v>
      </c>
      <c r="DD326" s="39">
        <f>(DC326/12*5*$D326*$G326*$H326*$K326*DD$9)+(DC326/12*4*$E326*$G326*$I326*$K326)+(DC326/12*3*$F326*$G326*$I326*$K326)</f>
        <v>0</v>
      </c>
      <c r="DE326" s="39">
        <v>10</v>
      </c>
      <c r="DF326" s="39">
        <f>(DE326/12*5*$D326*$G326*$H326*$K326*DF$9)+(DE326/12*4*$E326*$G326*$I326*$K326)+(DE326/12*3*$F326*$G326*$I326*$K326)</f>
        <v>559982.73018333327</v>
      </c>
      <c r="DG326" s="39">
        <v>3</v>
      </c>
      <c r="DH326" s="39">
        <f>(DG326/12*5*$D326*$G326*$H326*$L326*DH$9)+(DG326/12*4*$E326*$G326*$I326*$L326)+(DG326/12*3*$F326*$G326*$I326*$L326)</f>
        <v>220772.45714999994</v>
      </c>
      <c r="DI326" s="39">
        <v>1</v>
      </c>
      <c r="DJ326" s="39">
        <f>(DI326/12*5*$D326*$G326*$H326*$L326*DJ$9)+(DI326/12*4*$E326*$G326*$I326*$L326)+(DI326/12*3*$F326*$G326*$I326*$L326)</f>
        <v>71152.851979999978</v>
      </c>
      <c r="DK326" s="39"/>
      <c r="DL326" s="39">
        <f>(DK326/12*5*$D326*$G326*$H326*$M326*DL$9)+(DK326/12*4*$E326*$G326*$I326*$M326)+(DK326/12*3*$F326*$G326*$I326*$M326)</f>
        <v>0</v>
      </c>
      <c r="DM326" s="39"/>
      <c r="DN326" s="39">
        <f>(DM326/12*5*$D326*$G326*$H326*$N326*DN$9)+(DM326/12*4*$E326*$G326*$I326*$N326)+(DM326/12*3*$F326*$G326*$I326*$N326)</f>
        <v>0</v>
      </c>
      <c r="DO326" s="39"/>
      <c r="DP326" s="39">
        <f t="shared" si="2529"/>
        <v>0</v>
      </c>
      <c r="DQ326" s="39">
        <f t="shared" si="3019"/>
        <v>233</v>
      </c>
      <c r="DR326" s="39">
        <f t="shared" si="3019"/>
        <v>13208074.623063831</v>
      </c>
    </row>
    <row r="327" spans="1:122" ht="15.75" customHeight="1" x14ac:dyDescent="0.25">
      <c r="A327" s="46"/>
      <c r="B327" s="47">
        <v>283</v>
      </c>
      <c r="C327" s="33" t="s">
        <v>458</v>
      </c>
      <c r="D327" s="34">
        <f t="shared" si="2531"/>
        <v>19063</v>
      </c>
      <c r="E327" s="35">
        <v>18530</v>
      </c>
      <c r="F327" s="35">
        <v>18715</v>
      </c>
      <c r="G327" s="48">
        <v>3.54</v>
      </c>
      <c r="H327" s="37">
        <v>1</v>
      </c>
      <c r="I327" s="37">
        <v>1</v>
      </c>
      <c r="J327" s="38"/>
      <c r="K327" s="34">
        <v>1.4</v>
      </c>
      <c r="L327" s="34">
        <v>1.68</v>
      </c>
      <c r="M327" s="34">
        <v>2.23</v>
      </c>
      <c r="N327" s="34">
        <v>2.57</v>
      </c>
      <c r="O327" s="39">
        <v>0</v>
      </c>
      <c r="P327" s="39">
        <f t="shared" ref="P327:P329" si="3020">(O327/12*5*$D327*$G327*$H327*$K327)+(O327/12*4*$E327*$G327*$I327*$K327)+(O327/12*3*$F327*$G327*$I327*$K327)</f>
        <v>0</v>
      </c>
      <c r="Q327" s="39">
        <v>68</v>
      </c>
      <c r="R327" s="39">
        <f t="shared" ref="R327:R329" si="3021">(Q327/12*5*$D327*$G327*$H327*$K327)+(Q327/12*4*$E327*$G327*$I327*$K327)+(Q327/12*3*$F327*$G327*$I327*$K327)</f>
        <v>6335188.7199999997</v>
      </c>
      <c r="S327" s="39"/>
      <c r="T327" s="39">
        <f t="shared" ref="T327:T329" si="3022">(S327/12*5*$D327*$G327*$H327*$K327)+(S327/12*4*$E327*$G327*$I327*$K327)+(S327/12*3*$F327*$G327*$I327*$K327)</f>
        <v>0</v>
      </c>
      <c r="U327" s="39"/>
      <c r="V327" s="39">
        <f t="shared" ref="V327:V329" si="3023">(U327/12*5*$D327*$G327*$H327*$K327)+(U327/12*4*$E327*$G327*$I327*$K327)+(U327/12*3*$F327*$G327*$I327*$K327)</f>
        <v>0</v>
      </c>
      <c r="W327" s="39"/>
      <c r="X327" s="39">
        <f t="shared" ref="X327:X329" si="3024">(W327/12*5*$D327*$G327*$H327*$K327)+(W327/12*4*$E327*$G327*$I327*$K327)+(W327/12*3*$F327*$G327*$I327*$K327)</f>
        <v>0</v>
      </c>
      <c r="Y327" s="39">
        <v>0</v>
      </c>
      <c r="Z327" s="39">
        <f t="shared" ref="Z327:Z329" si="3025">(Y327/12*5*$D327*$G327*$H327*$K327)+(Y327/12*4*$E327*$G327*$I327*$K327)+(Y327/12*3*$F327*$G327*$I327*$K327)</f>
        <v>0</v>
      </c>
      <c r="AA327" s="39"/>
      <c r="AB327" s="39">
        <f t="shared" ref="AB327:AB329" si="3026">(AA327/12*5*$D327*$G327*$H327*$K327)+(AA327/12*4*$E327*$G327*$I327*$K327)+(AA327/12*3*$F327*$G327*$I327*$K327)</f>
        <v>0</v>
      </c>
      <c r="AC327" s="39"/>
      <c r="AD327" s="39">
        <f t="shared" ref="AD327:AD329" si="3027">(AC327/12*5*$D327*$G327*$H327*$K327)+(AC327/12*4*$E327*$G327*$I327*$K327)+(AC327/12*3*$F327*$G327*$I327*$K327)</f>
        <v>0</v>
      </c>
      <c r="AE327" s="39">
        <v>0</v>
      </c>
      <c r="AF327" s="39">
        <f t="shared" ref="AF327:AF329" si="3028">(AE327/12*5*$D327*$G327*$H327*$K327)+(AE327/12*4*$E327*$G327*$I327*$K327)+(AE327/12*3*$F327*$G327*$I327*$K327)</f>
        <v>0</v>
      </c>
      <c r="AG327" s="39">
        <v>0</v>
      </c>
      <c r="AH327" s="39">
        <f t="shared" ref="AH327:AH329" si="3029">(AG327/12*5*$D327*$G327*$H327*$K327)+(AG327/12*4*$E327*$G327*$I327*$K327)+(AG327/12*3*$F327*$G327*$I327*$K327)</f>
        <v>0</v>
      </c>
      <c r="AI327" s="39"/>
      <c r="AJ327" s="39">
        <f t="shared" ref="AJ327:AJ329" si="3030">(AI327/12*5*$D327*$G327*$H327*$K327)+(AI327/12*4*$E327*$G327*$I327*$K327)+(AI327/12*3*$F327*$G327*$I327*$K327)</f>
        <v>0</v>
      </c>
      <c r="AK327" s="39"/>
      <c r="AL327" s="39">
        <f t="shared" ref="AL327:AL329" si="3031">(AK327/12*5*$D327*$G327*$H327*$K327)+(AK327/12*4*$E327*$G327*$I327*$K327)+(AK327/12*3*$F327*$G327*$I327*$K327)</f>
        <v>0</v>
      </c>
      <c r="AM327" s="42">
        <v>0</v>
      </c>
      <c r="AN327" s="39">
        <f t="shared" ref="AN327:AN329" si="3032">(AM327/12*5*$D327*$G327*$H327*$K327)+(AM327/12*4*$E327*$G327*$I327*$K327)+(AM327/12*3*$F327*$G327*$I327*$K327)</f>
        <v>0</v>
      </c>
      <c r="AO327" s="43">
        <v>23</v>
      </c>
      <c r="AP327" s="39">
        <f t="shared" ref="AP327:AP329" si="3033">(AO327/12*5*$D327*$G327*$H327*$L327)+(AO327/12*4*$E327*$G327*$I327*$L327)+(AO327/12*3*$F327*$G327*$I327*$L327)</f>
        <v>2571341.304</v>
      </c>
      <c r="AQ327" s="39"/>
      <c r="AR327" s="39">
        <f t="shared" ref="AR327:AR329" si="3034">(AQ327/12*5*$D327*$G327*$H327*$L327)+(AQ327/12*4*$E327*$G327*$I327*$L327)+(AQ327/12*3*$F327*$G327*$I327*$L327)</f>
        <v>0</v>
      </c>
      <c r="AS327" s="39">
        <v>23</v>
      </c>
      <c r="AT327" s="39">
        <f t="shared" ref="AT327:AT329" si="3035">(AS327/12*5*$D327*$G327*$H327*$L327)+(AS327/12*4*$E327*$G327*$I327*$L327)+(AS327/12*3*$F327*$G327*$I327*$L327)</f>
        <v>2571341.304</v>
      </c>
      <c r="AU327" s="39"/>
      <c r="AV327" s="39">
        <f t="shared" ref="AV327:AV329" si="3036">(AU327/12*5*$D327*$G327*$H327*$L327)+(AU327/12*4*$E327*$G327*$I327*$L327)+(AU327/12*3*$F327*$G327*$I327*$L327)</f>
        <v>0</v>
      </c>
      <c r="AW327" s="39"/>
      <c r="AX327" s="39">
        <f t="shared" ref="AX327:AX329" si="3037">(AW327/12*5*$D327*$G327*$H327*$K327)+(AW327/12*4*$E327*$G327*$I327*$K327)+(AW327/12*3*$F327*$G327*$I327*$K327)</f>
        <v>0</v>
      </c>
      <c r="AY327" s="39"/>
      <c r="AZ327" s="39">
        <f t="shared" ref="AZ327:AZ329" si="3038">(AY327/12*5*$D327*$G327*$H327*$K327)+(AY327/12*4*$E327*$G327*$I327*$K327)+(AY327/12*3*$F327*$G327*$I327*$K327)</f>
        <v>0</v>
      </c>
      <c r="BA327" s="39">
        <v>1</v>
      </c>
      <c r="BB327" s="39">
        <f t="shared" ref="BB327:BB329" si="3039">(BA327/12*5*$D327*$G327*$H327*$L327)+(BA327/12*4*$E327*$G327*$I327*$L327)+(BA327/12*3*$F327*$G327*$I327*$L327)</f>
        <v>111797.44799999999</v>
      </c>
      <c r="BC327" s="39"/>
      <c r="BD327" s="39">
        <f t="shared" ref="BD327:BD329" si="3040">(BC327/12*5*$D327*$G327*$H327*$K327)+(BC327/12*4*$E327*$G327*$I327*$K327)+(BC327/12*3*$F327*$G327*$I327*$K327)</f>
        <v>0</v>
      </c>
      <c r="BE327" s="39"/>
      <c r="BF327" s="39">
        <f t="shared" ref="BF327:BF329" si="3041">(BE327/12*5*$D327*$G327*$H327*$K327)+(BE327/12*4*$E327*$G327*$I327*$K327)+(BE327/12*3*$F327*$G327*$I327*$K327)</f>
        <v>0</v>
      </c>
      <c r="BG327" s="39"/>
      <c r="BH327" s="39">
        <f t="shared" ref="BH327:BH329" si="3042">(BG327/12*5*$D327*$G327*$H327*$K327)+(BG327/12*4*$E327*$G327*$I327*$K327)+(BG327/12*3*$F327*$G327*$I327*$K327)</f>
        <v>0</v>
      </c>
      <c r="BI327" s="39"/>
      <c r="BJ327" s="39">
        <f t="shared" ref="BJ327:BJ329" si="3043">(BI327/12*5*$D327*$G327*$H327*$L327)+(BI327/12*4*$E327*$G327*$I327*$L327)+(BI327/12*3*$F327*$G327*$I327*$L327)</f>
        <v>0</v>
      </c>
      <c r="BK327" s="39">
        <v>3</v>
      </c>
      <c r="BL327" s="39">
        <f t="shared" ref="BL327:BL329" si="3044">(BK327/12*5*$D327*$G327*$H327*$K327)+(BK327/12*4*$E327*$G327*$I327*$K327)+(BK327/12*3*$F327*$G327*$I327*$K327)</f>
        <v>279493.61999999994</v>
      </c>
      <c r="BM327" s="39"/>
      <c r="BN327" s="39">
        <f t="shared" ref="BN327:BN329" si="3045">(BM327/12*5*$D327*$G327*$H327*$K327)+(BM327/12*4*$E327*$G327*$I327*$K327)+(BM327/12*3*$F327*$G327*$I327*$K327)</f>
        <v>0</v>
      </c>
      <c r="BO327" s="49"/>
      <c r="BP327" s="39">
        <f t="shared" ref="BP327:BP329" si="3046">(BO327/12*5*$D327*$G327*$H327*$L327)+(BO327/12*4*$E327*$G327*$I327*$L327)+(BO327/12*3*$F327*$G327*$I327*$L327)</f>
        <v>0</v>
      </c>
      <c r="BQ327" s="39"/>
      <c r="BR327" s="39">
        <f t="shared" ref="BR327:BR329" si="3047">(BQ327/12*5*$D327*$G327*$H327*$L327)+(BQ327/12*4*$E327*$G327*$I327*$L327)+(BQ327/12*3*$F327*$G327*$I327*$L327)</f>
        <v>0</v>
      </c>
      <c r="BS327" s="39"/>
      <c r="BT327" s="39">
        <f t="shared" ref="BT327:BT329" si="3048">(BS327/12*5*$D327*$G327*$H327*$K327)+(BS327/12*4*$E327*$G327*$I327*$K327)+(BS327/12*3*$F327*$G327*$I327*$K327)</f>
        <v>0</v>
      </c>
      <c r="BU327" s="39"/>
      <c r="BV327" s="39">
        <f t="shared" ref="BV327:BV329" si="3049">(BU327/12*5*$D327*$G327*$H327*$K327)+(BU327/12*4*$E327*$G327*$I327*$K327)+(BU327/12*3*$F327*$G327*$I327*$K327)</f>
        <v>0</v>
      </c>
      <c r="BW327" s="39"/>
      <c r="BX327" s="39">
        <f t="shared" ref="BX327:BX329" si="3050">(BW327/12*5*$D327*$G327*$H327*$L327)+(BW327/12*4*$E327*$G327*$I327*$L327)+(BW327/12*3*$F327*$G327*$I327*$L327)</f>
        <v>0</v>
      </c>
      <c r="BY327" s="39"/>
      <c r="BZ327" s="39">
        <f t="shared" ref="BZ327:BZ329" si="3051">(BY327/12*5*$D327*$G327*$H327*$L327)+(BY327/12*4*$E327*$G327*$I327*$L327)+(BY327/12*3*$F327*$G327*$I327*$L327)</f>
        <v>0</v>
      </c>
      <c r="CA327" s="39"/>
      <c r="CB327" s="39">
        <f t="shared" ref="CB327:CB329" si="3052">(CA327/12*5*$D327*$G327*$H327*$K327)+(CA327/12*4*$E327*$G327*$I327*$K327)+(CA327/12*3*$F327*$G327*$I327*$K327)</f>
        <v>0</v>
      </c>
      <c r="CC327" s="39"/>
      <c r="CD327" s="39">
        <f t="shared" ref="CD327:CD329" si="3053">(CC327/12*5*$D327*$G327*$H327*$L327)+(CC327/12*4*$E327*$G327*$I327*$L327)+(CC327/12*3*$F327*$G327*$I327*$L327)</f>
        <v>0</v>
      </c>
      <c r="CE327" s="39"/>
      <c r="CF327" s="39">
        <f t="shared" ref="CF327:CF329" si="3054">(CE327/12*5*$D327*$G327*$H327*$K327)+(CE327/12*4*$E327*$G327*$I327*$K327)+(CE327/12*3*$F327*$G327*$I327*$K327)</f>
        <v>0</v>
      </c>
      <c r="CG327" s="39"/>
      <c r="CH327" s="39">
        <f t="shared" ref="CH327:CH329" si="3055">(CG327/12*5*$D327*$G327*$H327*$K327)+(CG327/12*4*$E327*$G327*$I327*$K327)+(CG327/12*3*$F327*$G327*$I327*$K327)</f>
        <v>0</v>
      </c>
      <c r="CI327" s="39"/>
      <c r="CJ327" s="39">
        <f t="shared" ref="CJ327:CJ329" si="3056">(CI327/12*5*$D327*$G327*$H327*$K327)+(CI327/12*4*$E327*$G327*$I327*$K327)+(CI327/12*3*$F327*$G327*$I327*$K327)</f>
        <v>0</v>
      </c>
      <c r="CK327" s="39"/>
      <c r="CL327" s="39">
        <f t="shared" ref="CL327:CL329" si="3057">(CK327/12*5*$D327*$G327*$H327*$K327)+(CK327/12*4*$E327*$G327*$I327*$K327)+(CK327/12*3*$F327*$G327*$I327*$K327)</f>
        <v>0</v>
      </c>
      <c r="CM327" s="39">
        <v>7</v>
      </c>
      <c r="CN327" s="39">
        <f t="shared" ref="CN327:CN329" si="3058">(CM327/12*5*$D327*$G327*$H327*$L327)+(CM327/12*4*$E327*$G327*$I327*$L327)+(CM327/12*3*$F327*$G327*$I327*$L327)</f>
        <v>782582.13599999994</v>
      </c>
      <c r="CO327" s="39">
        <v>1</v>
      </c>
      <c r="CP327" s="39">
        <f t="shared" ref="CP327:CP329" si="3059">(CO327/12*5*$D327*$G327*$H327*$L327)+(CO327/12*4*$E327*$G327*$I327*$L327)+(CO327/12*3*$F327*$G327*$I327*$L327)</f>
        <v>111797.44799999999</v>
      </c>
      <c r="CQ327" s="44"/>
      <c r="CR327" s="39">
        <f t="shared" ref="CR327:CR329" si="3060">(CQ327/12*5*$D327*$G327*$H327*$K327)+(CQ327/12*4*$E327*$G327*$I327*$K327)+(CQ327/12*3*$F327*$G327*$I327*$K327)</f>
        <v>0</v>
      </c>
      <c r="CS327" s="39"/>
      <c r="CT327" s="39">
        <f t="shared" ref="CT327:CT329" si="3061">(CS327/12*5*$D327*$G327*$H327*$L327)+(CS327/12*4*$E327*$G327*$I327*$L327)+(CS327/12*3*$F327*$G327*$I327*$L327)</f>
        <v>0</v>
      </c>
      <c r="CU327" s="39"/>
      <c r="CV327" s="39">
        <f t="shared" ref="CV327:CV329" si="3062">(CU327/12*5*$D327*$G327*$H327*$L327)+(CU327/12*4*$E327*$G327*$I327*$L327)+(CU327/12*3*$F327*$G327*$I327*$L327)</f>
        <v>0</v>
      </c>
      <c r="CW327" s="39"/>
      <c r="CX327" s="39">
        <f t="shared" ref="CX327:CX329" si="3063">(CW327/12*5*$D327*$G327*$H327*$L327)+(CW327/12*4*$E327*$G327*$I327*$L327)+(CW327/12*3*$F327*$G327*$I327*$L327)</f>
        <v>0</v>
      </c>
      <c r="CY327" s="39">
        <v>3</v>
      </c>
      <c r="CZ327" s="39">
        <f t="shared" ref="CZ327:CZ329" si="3064">(CY327/12*5*$D327*$G327*$H327*$L327)+(CY327/12*4*$E327*$G327*$I327*$L327)+(CY327/12*3*$F327*$G327*$I327*$L327)</f>
        <v>335392.34399999998</v>
      </c>
      <c r="DA327" s="39">
        <v>3</v>
      </c>
      <c r="DB327" s="39">
        <f t="shared" ref="DB327:DB329" si="3065">(DA327/12*5*$D327*$G327*$H327*$L327)+(DA327/12*4*$E327*$G327*$I327*$L327)+(DA327/12*3*$F327*$G327*$I327*$L327)</f>
        <v>335392.34399999998</v>
      </c>
      <c r="DC327" s="39">
        <v>3</v>
      </c>
      <c r="DD327" s="39">
        <f t="shared" ref="DD327:DD329" si="3066">(DC327/12*5*$D327*$G327*$H327*$K327)+(DC327/12*4*$E327*$G327*$I327*$K327)+(DC327/12*3*$F327*$G327*$I327*$K327)</f>
        <v>279493.61999999994</v>
      </c>
      <c r="DE327" s="39"/>
      <c r="DF327" s="39">
        <f t="shared" ref="DF327:DF329" si="3067">(DE327/12*5*$D327*$G327*$H327*$K327)+(DE327/12*4*$E327*$G327*$I327*$K327)+(DE327/12*3*$F327*$G327*$I327*$K327)</f>
        <v>0</v>
      </c>
      <c r="DG327" s="39"/>
      <c r="DH327" s="39">
        <f t="shared" ref="DH327:DH329" si="3068">(DG327/12*5*$D327*$G327*$H327*$L327)+(DG327/12*4*$E327*$G327*$I327*$L327)+(DG327/12*3*$F327*$G327*$I327*$L327)</f>
        <v>0</v>
      </c>
      <c r="DI327" s="39">
        <v>3</v>
      </c>
      <c r="DJ327" s="39">
        <f t="shared" ref="DJ327:DJ329" si="3069">(DI327/12*5*$D327*$G327*$H327*$L327)+(DI327/12*4*$E327*$G327*$I327*$L327)+(DI327/12*3*$F327*$G327*$I327*$L327)</f>
        <v>335392.34399999998</v>
      </c>
      <c r="DK327" s="39"/>
      <c r="DL327" s="39">
        <f t="shared" ref="DL327:DL329" si="3070">(DK327/12*5*$D327*$G327*$H327*$M327)+(DK327/12*4*$E327*$G327*$I327*$M327)+(DK327/12*3*$F327*$G327*$I327*$M327)</f>
        <v>0</v>
      </c>
      <c r="DM327" s="39"/>
      <c r="DN327" s="39">
        <f t="shared" ref="DN327:DN329" si="3071">(DM327/12*5*$D327*$G327*$H327*$N327)+(DM327/12*4*$E327*$G327*$I327*$N327)+(DM327/12*3*$F327*$G327*$I327*$N327)</f>
        <v>0</v>
      </c>
      <c r="DO327" s="39"/>
      <c r="DP327" s="39">
        <f t="shared" ref="DP327:DP329" si="3072">(DO327*$D327*$G327*$H327*$L327)</f>
        <v>0</v>
      </c>
      <c r="DQ327" s="39">
        <f t="shared" si="3019"/>
        <v>138</v>
      </c>
      <c r="DR327" s="39">
        <f t="shared" si="3019"/>
        <v>14049212.632000001</v>
      </c>
    </row>
    <row r="328" spans="1:122" ht="15.75" customHeight="1" x14ac:dyDescent="0.25">
      <c r="A328" s="46"/>
      <c r="B328" s="47">
        <v>284</v>
      </c>
      <c r="C328" s="33" t="s">
        <v>459</v>
      </c>
      <c r="D328" s="34">
        <f t="shared" si="2531"/>
        <v>19063</v>
      </c>
      <c r="E328" s="35">
        <v>18530</v>
      </c>
      <c r="F328" s="35">
        <v>18715</v>
      </c>
      <c r="G328" s="48">
        <v>5.21</v>
      </c>
      <c r="H328" s="37">
        <v>1</v>
      </c>
      <c r="I328" s="37">
        <v>1</v>
      </c>
      <c r="J328" s="38"/>
      <c r="K328" s="34">
        <v>1.4</v>
      </c>
      <c r="L328" s="34">
        <v>1.68</v>
      </c>
      <c r="M328" s="34">
        <v>2.23</v>
      </c>
      <c r="N328" s="34">
        <v>2.57</v>
      </c>
      <c r="O328" s="39">
        <v>0</v>
      </c>
      <c r="P328" s="39">
        <f t="shared" si="3020"/>
        <v>0</v>
      </c>
      <c r="Q328" s="39">
        <v>75</v>
      </c>
      <c r="R328" s="39">
        <f t="shared" si="3021"/>
        <v>10283628.25</v>
      </c>
      <c r="S328" s="39"/>
      <c r="T328" s="39">
        <f t="shared" si="3022"/>
        <v>0</v>
      </c>
      <c r="U328" s="39"/>
      <c r="V328" s="39">
        <f t="shared" si="3023"/>
        <v>0</v>
      </c>
      <c r="W328" s="39"/>
      <c r="X328" s="39">
        <f t="shared" si="3024"/>
        <v>0</v>
      </c>
      <c r="Y328" s="39">
        <v>0</v>
      </c>
      <c r="Z328" s="39">
        <f t="shared" si="3025"/>
        <v>0</v>
      </c>
      <c r="AA328" s="39"/>
      <c r="AB328" s="39">
        <f t="shared" si="3026"/>
        <v>0</v>
      </c>
      <c r="AC328" s="39"/>
      <c r="AD328" s="39">
        <f t="shared" si="3027"/>
        <v>0</v>
      </c>
      <c r="AE328" s="39">
        <v>0</v>
      </c>
      <c r="AF328" s="39">
        <f t="shared" si="3028"/>
        <v>0</v>
      </c>
      <c r="AG328" s="39">
        <v>0</v>
      </c>
      <c r="AH328" s="39">
        <f t="shared" si="3029"/>
        <v>0</v>
      </c>
      <c r="AI328" s="39"/>
      <c r="AJ328" s="39">
        <f t="shared" si="3030"/>
        <v>0</v>
      </c>
      <c r="AK328" s="39"/>
      <c r="AL328" s="39">
        <f t="shared" si="3031"/>
        <v>0</v>
      </c>
      <c r="AM328" s="42">
        <v>0</v>
      </c>
      <c r="AN328" s="39">
        <f t="shared" si="3032"/>
        <v>0</v>
      </c>
      <c r="AO328" s="43">
        <v>8</v>
      </c>
      <c r="AP328" s="39">
        <f t="shared" si="3033"/>
        <v>1316304.416</v>
      </c>
      <c r="AQ328" s="39"/>
      <c r="AR328" s="39">
        <f t="shared" si="3034"/>
        <v>0</v>
      </c>
      <c r="AS328" s="39">
        <v>2</v>
      </c>
      <c r="AT328" s="39">
        <f t="shared" si="3035"/>
        <v>329076.10399999999</v>
      </c>
      <c r="AU328" s="39"/>
      <c r="AV328" s="39">
        <f t="shared" si="3036"/>
        <v>0</v>
      </c>
      <c r="AW328" s="39"/>
      <c r="AX328" s="39">
        <f t="shared" si="3037"/>
        <v>0</v>
      </c>
      <c r="AY328" s="39"/>
      <c r="AZ328" s="39">
        <f t="shared" si="3038"/>
        <v>0</v>
      </c>
      <c r="BA328" s="39">
        <v>2</v>
      </c>
      <c r="BB328" s="39">
        <f t="shared" si="3039"/>
        <v>329076.10399999999</v>
      </c>
      <c r="BC328" s="39"/>
      <c r="BD328" s="39">
        <f t="shared" si="3040"/>
        <v>0</v>
      </c>
      <c r="BE328" s="39"/>
      <c r="BF328" s="39">
        <f t="shared" si="3041"/>
        <v>0</v>
      </c>
      <c r="BG328" s="39"/>
      <c r="BH328" s="39">
        <f t="shared" si="3042"/>
        <v>0</v>
      </c>
      <c r="BI328" s="39"/>
      <c r="BJ328" s="39">
        <f t="shared" si="3043"/>
        <v>0</v>
      </c>
      <c r="BK328" s="39">
        <v>0</v>
      </c>
      <c r="BL328" s="39">
        <f t="shared" si="3044"/>
        <v>0</v>
      </c>
      <c r="BM328" s="39"/>
      <c r="BN328" s="39">
        <f t="shared" si="3045"/>
        <v>0</v>
      </c>
      <c r="BO328" s="49">
        <v>4</v>
      </c>
      <c r="BP328" s="39">
        <f t="shared" si="3046"/>
        <v>658152.20799999998</v>
      </c>
      <c r="BQ328" s="39"/>
      <c r="BR328" s="39">
        <f t="shared" si="3047"/>
        <v>0</v>
      </c>
      <c r="BS328" s="39"/>
      <c r="BT328" s="39">
        <f t="shared" si="3048"/>
        <v>0</v>
      </c>
      <c r="BU328" s="39"/>
      <c r="BV328" s="39">
        <f t="shared" si="3049"/>
        <v>0</v>
      </c>
      <c r="BW328" s="39"/>
      <c r="BX328" s="39">
        <f t="shared" si="3050"/>
        <v>0</v>
      </c>
      <c r="BY328" s="39"/>
      <c r="BZ328" s="39">
        <f t="shared" si="3051"/>
        <v>0</v>
      </c>
      <c r="CA328" s="39"/>
      <c r="CB328" s="39">
        <f t="shared" si="3052"/>
        <v>0</v>
      </c>
      <c r="CC328" s="39"/>
      <c r="CD328" s="39">
        <f t="shared" si="3053"/>
        <v>0</v>
      </c>
      <c r="CE328" s="39"/>
      <c r="CF328" s="39">
        <f t="shared" si="3054"/>
        <v>0</v>
      </c>
      <c r="CG328" s="39"/>
      <c r="CH328" s="39">
        <f t="shared" si="3055"/>
        <v>0</v>
      </c>
      <c r="CI328" s="39"/>
      <c r="CJ328" s="39">
        <f t="shared" si="3056"/>
        <v>0</v>
      </c>
      <c r="CK328" s="39">
        <v>11</v>
      </c>
      <c r="CL328" s="39">
        <f t="shared" si="3057"/>
        <v>1508265.4766666663</v>
      </c>
      <c r="CM328" s="39">
        <v>3</v>
      </c>
      <c r="CN328" s="39">
        <f t="shared" si="3058"/>
        <v>493614.15600000002</v>
      </c>
      <c r="CO328" s="39">
        <v>4</v>
      </c>
      <c r="CP328" s="39">
        <f t="shared" si="3059"/>
        <v>658152.20799999998</v>
      </c>
      <c r="CQ328" s="44"/>
      <c r="CR328" s="39">
        <f t="shared" si="3060"/>
        <v>0</v>
      </c>
      <c r="CS328" s="39">
        <v>3</v>
      </c>
      <c r="CT328" s="39">
        <f t="shared" si="3061"/>
        <v>493614.15600000002</v>
      </c>
      <c r="CU328" s="39"/>
      <c r="CV328" s="39">
        <f t="shared" si="3062"/>
        <v>0</v>
      </c>
      <c r="CW328" s="39">
        <v>1</v>
      </c>
      <c r="CX328" s="39">
        <f t="shared" si="3063"/>
        <v>164538.052</v>
      </c>
      <c r="CY328" s="39">
        <v>1</v>
      </c>
      <c r="CZ328" s="39">
        <f t="shared" si="3064"/>
        <v>164538.052</v>
      </c>
      <c r="DA328" s="39">
        <v>2</v>
      </c>
      <c r="DB328" s="39">
        <f t="shared" si="3065"/>
        <v>329076.10399999999</v>
      </c>
      <c r="DC328" s="39">
        <v>3</v>
      </c>
      <c r="DD328" s="39">
        <f t="shared" si="3066"/>
        <v>411345.13</v>
      </c>
      <c r="DE328" s="39">
        <v>2</v>
      </c>
      <c r="DF328" s="39">
        <f t="shared" si="3067"/>
        <v>274230.08666666661</v>
      </c>
      <c r="DG328" s="39"/>
      <c r="DH328" s="39">
        <f t="shared" si="3068"/>
        <v>0</v>
      </c>
      <c r="DI328" s="39">
        <v>1</v>
      </c>
      <c r="DJ328" s="39">
        <f t="shared" si="3069"/>
        <v>164538.052</v>
      </c>
      <c r="DK328" s="39"/>
      <c r="DL328" s="39">
        <f t="shared" si="3070"/>
        <v>0</v>
      </c>
      <c r="DM328" s="39"/>
      <c r="DN328" s="39">
        <f t="shared" si="3071"/>
        <v>0</v>
      </c>
      <c r="DO328" s="39"/>
      <c r="DP328" s="39">
        <f t="shared" si="3072"/>
        <v>0</v>
      </c>
      <c r="DQ328" s="39">
        <f t="shared" si="3019"/>
        <v>122</v>
      </c>
      <c r="DR328" s="39">
        <f t="shared" si="3019"/>
        <v>17578148.555333331</v>
      </c>
    </row>
    <row r="329" spans="1:122" ht="15.75" customHeight="1" x14ac:dyDescent="0.25">
      <c r="A329" s="46"/>
      <c r="B329" s="47">
        <v>285</v>
      </c>
      <c r="C329" s="33" t="s">
        <v>460</v>
      </c>
      <c r="D329" s="34">
        <f t="shared" si="2531"/>
        <v>19063</v>
      </c>
      <c r="E329" s="35">
        <v>18530</v>
      </c>
      <c r="F329" s="35">
        <v>18715</v>
      </c>
      <c r="G329" s="48">
        <v>11.12</v>
      </c>
      <c r="H329" s="37">
        <v>1</v>
      </c>
      <c r="I329" s="37">
        <v>1</v>
      </c>
      <c r="J329" s="38"/>
      <c r="K329" s="34">
        <v>1.4</v>
      </c>
      <c r="L329" s="34">
        <v>1.68</v>
      </c>
      <c r="M329" s="34">
        <v>2.23</v>
      </c>
      <c r="N329" s="34">
        <v>2.57</v>
      </c>
      <c r="O329" s="39"/>
      <c r="P329" s="39">
        <f t="shared" si="3020"/>
        <v>0</v>
      </c>
      <c r="Q329" s="39">
        <v>19</v>
      </c>
      <c r="R329" s="39">
        <f t="shared" si="3021"/>
        <v>5560396.6133333314</v>
      </c>
      <c r="S329" s="39"/>
      <c r="T329" s="39">
        <f t="shared" si="3022"/>
        <v>0</v>
      </c>
      <c r="U329" s="39"/>
      <c r="V329" s="39">
        <f t="shared" si="3023"/>
        <v>0</v>
      </c>
      <c r="W329" s="39"/>
      <c r="X329" s="39">
        <f t="shared" si="3024"/>
        <v>0</v>
      </c>
      <c r="Y329" s="39">
        <v>0</v>
      </c>
      <c r="Z329" s="39">
        <f t="shared" si="3025"/>
        <v>0</v>
      </c>
      <c r="AA329" s="39"/>
      <c r="AB329" s="39">
        <f t="shared" si="3026"/>
        <v>0</v>
      </c>
      <c r="AC329" s="39"/>
      <c r="AD329" s="39">
        <f t="shared" si="3027"/>
        <v>0</v>
      </c>
      <c r="AE329" s="39">
        <v>0</v>
      </c>
      <c r="AF329" s="39">
        <f t="shared" si="3028"/>
        <v>0</v>
      </c>
      <c r="AG329" s="39">
        <v>0</v>
      </c>
      <c r="AH329" s="39">
        <f t="shared" si="3029"/>
        <v>0</v>
      </c>
      <c r="AI329" s="39"/>
      <c r="AJ329" s="39">
        <f t="shared" si="3030"/>
        <v>0</v>
      </c>
      <c r="AK329" s="39"/>
      <c r="AL329" s="39">
        <f t="shared" si="3031"/>
        <v>0</v>
      </c>
      <c r="AM329" s="42">
        <v>0</v>
      </c>
      <c r="AN329" s="39">
        <f t="shared" si="3032"/>
        <v>0</v>
      </c>
      <c r="AO329" s="43">
        <v>3</v>
      </c>
      <c r="AP329" s="39">
        <f t="shared" si="3033"/>
        <v>1053548.8319999999</v>
      </c>
      <c r="AQ329" s="39"/>
      <c r="AR329" s="39">
        <f t="shared" si="3034"/>
        <v>0</v>
      </c>
      <c r="AS329" s="39">
        <v>3</v>
      </c>
      <c r="AT329" s="39">
        <f t="shared" si="3035"/>
        <v>1053548.8319999999</v>
      </c>
      <c r="AU329" s="39"/>
      <c r="AV329" s="39">
        <f t="shared" si="3036"/>
        <v>0</v>
      </c>
      <c r="AW329" s="39"/>
      <c r="AX329" s="39">
        <f t="shared" si="3037"/>
        <v>0</v>
      </c>
      <c r="AY329" s="39"/>
      <c r="AZ329" s="39">
        <f t="shared" si="3038"/>
        <v>0</v>
      </c>
      <c r="BA329" s="39"/>
      <c r="BB329" s="39">
        <f t="shared" si="3039"/>
        <v>0</v>
      </c>
      <c r="BC329" s="39"/>
      <c r="BD329" s="39">
        <f t="shared" si="3040"/>
        <v>0</v>
      </c>
      <c r="BE329" s="39"/>
      <c r="BF329" s="39">
        <f t="shared" si="3041"/>
        <v>0</v>
      </c>
      <c r="BG329" s="39"/>
      <c r="BH329" s="39">
        <f t="shared" si="3042"/>
        <v>0</v>
      </c>
      <c r="BI329" s="39"/>
      <c r="BJ329" s="39">
        <f t="shared" si="3043"/>
        <v>0</v>
      </c>
      <c r="BK329" s="39">
        <v>2</v>
      </c>
      <c r="BL329" s="39">
        <f t="shared" si="3044"/>
        <v>585304.9066666665</v>
      </c>
      <c r="BM329" s="39"/>
      <c r="BN329" s="39">
        <f t="shared" si="3045"/>
        <v>0</v>
      </c>
      <c r="BO329" s="49"/>
      <c r="BP329" s="39">
        <f t="shared" si="3046"/>
        <v>0</v>
      </c>
      <c r="BQ329" s="39"/>
      <c r="BR329" s="39">
        <f t="shared" si="3047"/>
        <v>0</v>
      </c>
      <c r="BS329" s="39"/>
      <c r="BT329" s="39">
        <f t="shared" si="3048"/>
        <v>0</v>
      </c>
      <c r="BU329" s="39"/>
      <c r="BV329" s="39">
        <f t="shared" si="3049"/>
        <v>0</v>
      </c>
      <c r="BW329" s="39"/>
      <c r="BX329" s="39">
        <f t="shared" si="3050"/>
        <v>0</v>
      </c>
      <c r="BY329" s="39"/>
      <c r="BZ329" s="39">
        <f t="shared" si="3051"/>
        <v>0</v>
      </c>
      <c r="CA329" s="39"/>
      <c r="CB329" s="39">
        <f t="shared" si="3052"/>
        <v>0</v>
      </c>
      <c r="CC329" s="39"/>
      <c r="CD329" s="39">
        <f t="shared" si="3053"/>
        <v>0</v>
      </c>
      <c r="CE329" s="39"/>
      <c r="CF329" s="39">
        <f t="shared" si="3054"/>
        <v>0</v>
      </c>
      <c r="CG329" s="39"/>
      <c r="CH329" s="39">
        <f t="shared" si="3055"/>
        <v>0</v>
      </c>
      <c r="CI329" s="39"/>
      <c r="CJ329" s="39">
        <f t="shared" si="3056"/>
        <v>0</v>
      </c>
      <c r="CK329" s="39">
        <v>1</v>
      </c>
      <c r="CL329" s="39">
        <f t="shared" si="3057"/>
        <v>292652.45333333325</v>
      </c>
      <c r="CM329" s="39"/>
      <c r="CN329" s="39">
        <f t="shared" si="3058"/>
        <v>0</v>
      </c>
      <c r="CO329" s="39"/>
      <c r="CP329" s="39">
        <f t="shared" si="3059"/>
        <v>0</v>
      </c>
      <c r="CQ329" s="44"/>
      <c r="CR329" s="39">
        <f t="shared" si="3060"/>
        <v>0</v>
      </c>
      <c r="CS329" s="39"/>
      <c r="CT329" s="39">
        <f t="shared" si="3061"/>
        <v>0</v>
      </c>
      <c r="CU329" s="39"/>
      <c r="CV329" s="39">
        <f t="shared" si="3062"/>
        <v>0</v>
      </c>
      <c r="CW329" s="39"/>
      <c r="CX329" s="39">
        <f t="shared" si="3063"/>
        <v>0</v>
      </c>
      <c r="CY329" s="39">
        <v>3</v>
      </c>
      <c r="CZ329" s="39">
        <f t="shared" si="3064"/>
        <v>1053548.8319999999</v>
      </c>
      <c r="DA329" s="39"/>
      <c r="DB329" s="39">
        <f t="shared" si="3065"/>
        <v>0</v>
      </c>
      <c r="DC329" s="39"/>
      <c r="DD329" s="39">
        <f t="shared" si="3066"/>
        <v>0</v>
      </c>
      <c r="DE329" s="39">
        <v>3</v>
      </c>
      <c r="DF329" s="39">
        <f t="shared" si="3067"/>
        <v>877957.35999999975</v>
      </c>
      <c r="DG329" s="39">
        <v>1</v>
      </c>
      <c r="DH329" s="39">
        <f t="shared" si="3068"/>
        <v>351182.9439999999</v>
      </c>
      <c r="DI329" s="39">
        <v>3</v>
      </c>
      <c r="DJ329" s="39">
        <f t="shared" si="3069"/>
        <v>1053548.8319999999</v>
      </c>
      <c r="DK329" s="39"/>
      <c r="DL329" s="39">
        <f t="shared" si="3070"/>
        <v>0</v>
      </c>
      <c r="DM329" s="39"/>
      <c r="DN329" s="39">
        <f t="shared" si="3071"/>
        <v>0</v>
      </c>
      <c r="DO329" s="39"/>
      <c r="DP329" s="39">
        <f t="shared" si="3072"/>
        <v>0</v>
      </c>
      <c r="DQ329" s="39">
        <f t="shared" si="3019"/>
        <v>38</v>
      </c>
      <c r="DR329" s="39">
        <f t="shared" si="3019"/>
        <v>11881689.605333332</v>
      </c>
    </row>
    <row r="330" spans="1:122" ht="18" customHeight="1" x14ac:dyDescent="0.25">
      <c r="A330" s="86">
        <v>34</v>
      </c>
      <c r="B330" s="100"/>
      <c r="C330" s="88" t="s">
        <v>461</v>
      </c>
      <c r="D330" s="95">
        <f t="shared" si="2531"/>
        <v>19063</v>
      </c>
      <c r="E330" s="96">
        <v>18530</v>
      </c>
      <c r="F330" s="96">
        <v>18715</v>
      </c>
      <c r="G330" s="101">
        <v>1.18</v>
      </c>
      <c r="H330" s="97">
        <v>1</v>
      </c>
      <c r="I330" s="97">
        <v>1</v>
      </c>
      <c r="J330" s="98"/>
      <c r="K330" s="95">
        <v>1.4</v>
      </c>
      <c r="L330" s="95">
        <v>1.68</v>
      </c>
      <c r="M330" s="95">
        <v>2.23</v>
      </c>
      <c r="N330" s="95">
        <v>2.57</v>
      </c>
      <c r="O330" s="45">
        <f t="shared" ref="O330:BZ330" si="3073">SUM(O331:O335)</f>
        <v>344</v>
      </c>
      <c r="P330" s="45">
        <f t="shared" si="3073"/>
        <v>8704320.0295333322</v>
      </c>
      <c r="Q330" s="45">
        <f t="shared" si="3073"/>
        <v>0</v>
      </c>
      <c r="R330" s="45">
        <f t="shared" si="3073"/>
        <v>0</v>
      </c>
      <c r="S330" s="94">
        <v>0</v>
      </c>
      <c r="T330" s="94">
        <f t="shared" ref="T330" si="3074">SUM(T331:T335)</f>
        <v>0</v>
      </c>
      <c r="U330" s="45">
        <f t="shared" si="3073"/>
        <v>0</v>
      </c>
      <c r="V330" s="45">
        <f t="shared" si="3073"/>
        <v>0</v>
      </c>
      <c r="W330" s="45">
        <f t="shared" si="3073"/>
        <v>0</v>
      </c>
      <c r="X330" s="45">
        <f t="shared" si="3073"/>
        <v>0</v>
      </c>
      <c r="Y330" s="45">
        <f t="shared" si="3073"/>
        <v>0</v>
      </c>
      <c r="Z330" s="45">
        <f t="shared" si="3073"/>
        <v>0</v>
      </c>
      <c r="AA330" s="94">
        <f t="shared" si="3073"/>
        <v>0</v>
      </c>
      <c r="AB330" s="94">
        <f t="shared" si="3073"/>
        <v>0</v>
      </c>
      <c r="AC330" s="94">
        <f t="shared" si="3073"/>
        <v>0</v>
      </c>
      <c r="AD330" s="94">
        <f t="shared" si="3073"/>
        <v>0</v>
      </c>
      <c r="AE330" s="94">
        <f t="shared" si="3073"/>
        <v>0</v>
      </c>
      <c r="AF330" s="94">
        <f t="shared" si="3073"/>
        <v>0</v>
      </c>
      <c r="AG330" s="45">
        <f t="shared" si="3073"/>
        <v>0</v>
      </c>
      <c r="AH330" s="45">
        <f t="shared" si="3073"/>
        <v>0</v>
      </c>
      <c r="AI330" s="45">
        <f t="shared" si="3073"/>
        <v>0</v>
      </c>
      <c r="AJ330" s="45">
        <f t="shared" si="3073"/>
        <v>0</v>
      </c>
      <c r="AK330" s="45">
        <f t="shared" si="3073"/>
        <v>0</v>
      </c>
      <c r="AL330" s="45">
        <f t="shared" si="3073"/>
        <v>0</v>
      </c>
      <c r="AM330" s="45">
        <f t="shared" si="3073"/>
        <v>316</v>
      </c>
      <c r="AN330" s="45">
        <f t="shared" si="3073"/>
        <v>9002422.4379833341</v>
      </c>
      <c r="AO330" s="94">
        <f t="shared" si="3073"/>
        <v>0</v>
      </c>
      <c r="AP330" s="94">
        <f t="shared" si="3073"/>
        <v>0</v>
      </c>
      <c r="AQ330" s="94">
        <f t="shared" si="3073"/>
        <v>0</v>
      </c>
      <c r="AR330" s="94">
        <f t="shared" si="3073"/>
        <v>0</v>
      </c>
      <c r="AS330" s="94">
        <f t="shared" si="3073"/>
        <v>263</v>
      </c>
      <c r="AT330" s="94">
        <f t="shared" si="3073"/>
        <v>8519565.4251680002</v>
      </c>
      <c r="AU330" s="94">
        <f t="shared" si="3073"/>
        <v>0</v>
      </c>
      <c r="AV330" s="94">
        <f t="shared" si="3073"/>
        <v>0</v>
      </c>
      <c r="AW330" s="94">
        <f t="shared" si="3073"/>
        <v>0</v>
      </c>
      <c r="AX330" s="94">
        <f t="shared" si="3073"/>
        <v>0</v>
      </c>
      <c r="AY330" s="94">
        <f t="shared" si="3073"/>
        <v>0</v>
      </c>
      <c r="AZ330" s="94">
        <f t="shared" si="3073"/>
        <v>0</v>
      </c>
      <c r="BA330" s="94">
        <f t="shared" si="3073"/>
        <v>0</v>
      </c>
      <c r="BB330" s="94">
        <f t="shared" si="3073"/>
        <v>0</v>
      </c>
      <c r="BC330" s="94">
        <f t="shared" si="3073"/>
        <v>0</v>
      </c>
      <c r="BD330" s="94">
        <f t="shared" si="3073"/>
        <v>0</v>
      </c>
      <c r="BE330" s="94">
        <f t="shared" si="3073"/>
        <v>0</v>
      </c>
      <c r="BF330" s="94">
        <f t="shared" si="3073"/>
        <v>0</v>
      </c>
      <c r="BG330" s="94">
        <f t="shared" si="3073"/>
        <v>0</v>
      </c>
      <c r="BH330" s="94">
        <f t="shared" si="3073"/>
        <v>0</v>
      </c>
      <c r="BI330" s="94">
        <f t="shared" si="3073"/>
        <v>0</v>
      </c>
      <c r="BJ330" s="94">
        <f t="shared" si="3073"/>
        <v>0</v>
      </c>
      <c r="BK330" s="94">
        <f t="shared" si="3073"/>
        <v>0</v>
      </c>
      <c r="BL330" s="94">
        <f t="shared" si="3073"/>
        <v>0</v>
      </c>
      <c r="BM330" s="94">
        <f t="shared" si="3073"/>
        <v>0</v>
      </c>
      <c r="BN330" s="94">
        <f t="shared" si="3073"/>
        <v>0</v>
      </c>
      <c r="BO330" s="94">
        <f t="shared" si="3073"/>
        <v>0</v>
      </c>
      <c r="BP330" s="94">
        <f t="shared" si="3073"/>
        <v>0</v>
      </c>
      <c r="BQ330" s="94">
        <f t="shared" si="3073"/>
        <v>0</v>
      </c>
      <c r="BR330" s="94">
        <f t="shared" si="3073"/>
        <v>0</v>
      </c>
      <c r="BS330" s="94">
        <f t="shared" si="3073"/>
        <v>0</v>
      </c>
      <c r="BT330" s="94">
        <f t="shared" si="3073"/>
        <v>0</v>
      </c>
      <c r="BU330" s="94">
        <f t="shared" si="3073"/>
        <v>0</v>
      </c>
      <c r="BV330" s="94">
        <f t="shared" si="3073"/>
        <v>0</v>
      </c>
      <c r="BW330" s="94">
        <f t="shared" si="3073"/>
        <v>0</v>
      </c>
      <c r="BX330" s="94">
        <f t="shared" si="3073"/>
        <v>0</v>
      </c>
      <c r="BY330" s="94">
        <f t="shared" si="3073"/>
        <v>0</v>
      </c>
      <c r="BZ330" s="94">
        <f t="shared" si="3073"/>
        <v>0</v>
      </c>
      <c r="CA330" s="94">
        <f t="shared" ref="CA330:DR330" si="3075">SUM(CA331:CA335)</f>
        <v>0</v>
      </c>
      <c r="CB330" s="94">
        <f t="shared" si="3075"/>
        <v>0</v>
      </c>
      <c r="CC330" s="94">
        <f t="shared" si="3075"/>
        <v>0</v>
      </c>
      <c r="CD330" s="94">
        <f t="shared" si="3075"/>
        <v>0</v>
      </c>
      <c r="CE330" s="94">
        <f t="shared" si="3075"/>
        <v>0</v>
      </c>
      <c r="CF330" s="94">
        <f t="shared" si="3075"/>
        <v>0</v>
      </c>
      <c r="CG330" s="94">
        <f t="shared" si="3075"/>
        <v>0</v>
      </c>
      <c r="CH330" s="94">
        <f t="shared" si="3075"/>
        <v>0</v>
      </c>
      <c r="CI330" s="94">
        <f t="shared" si="3075"/>
        <v>0</v>
      </c>
      <c r="CJ330" s="94">
        <f t="shared" si="3075"/>
        <v>0</v>
      </c>
      <c r="CK330" s="94">
        <f t="shared" si="3075"/>
        <v>10</v>
      </c>
      <c r="CL330" s="94">
        <f t="shared" si="3075"/>
        <v>233056.09716666664</v>
      </c>
      <c r="CM330" s="94">
        <f t="shared" si="3075"/>
        <v>1</v>
      </c>
      <c r="CN330" s="94">
        <f t="shared" si="3075"/>
        <v>28502.355286999998</v>
      </c>
      <c r="CO330" s="94">
        <f t="shared" si="3075"/>
        <v>23</v>
      </c>
      <c r="CP330" s="94">
        <f t="shared" si="3075"/>
        <v>753635.14491300005</v>
      </c>
      <c r="CQ330" s="99">
        <f t="shared" si="3075"/>
        <v>0</v>
      </c>
      <c r="CR330" s="94">
        <f t="shared" si="3075"/>
        <v>0</v>
      </c>
      <c r="CS330" s="94">
        <f t="shared" si="3075"/>
        <v>0</v>
      </c>
      <c r="CT330" s="94">
        <f t="shared" si="3075"/>
        <v>0</v>
      </c>
      <c r="CU330" s="94">
        <f t="shared" si="3075"/>
        <v>7</v>
      </c>
      <c r="CV330" s="94">
        <f t="shared" si="3075"/>
        <v>194866.40940200002</v>
      </c>
      <c r="CW330" s="94">
        <f t="shared" si="3075"/>
        <v>0</v>
      </c>
      <c r="CX330" s="94">
        <f t="shared" si="3075"/>
        <v>0</v>
      </c>
      <c r="CY330" s="94">
        <f t="shared" si="3075"/>
        <v>25</v>
      </c>
      <c r="CZ330" s="94">
        <f t="shared" si="3075"/>
        <v>800641.53469999996</v>
      </c>
      <c r="DA330" s="94">
        <f t="shared" si="3075"/>
        <v>2</v>
      </c>
      <c r="DB330" s="94">
        <f t="shared" si="3075"/>
        <v>91568.548637999978</v>
      </c>
      <c r="DC330" s="94">
        <f t="shared" si="3075"/>
        <v>0</v>
      </c>
      <c r="DD330" s="94">
        <f t="shared" si="3075"/>
        <v>0</v>
      </c>
      <c r="DE330" s="94">
        <f t="shared" si="3075"/>
        <v>2</v>
      </c>
      <c r="DF330" s="94">
        <f t="shared" si="3075"/>
        <v>54512.273643333327</v>
      </c>
      <c r="DG330" s="94">
        <f t="shared" si="3075"/>
        <v>7</v>
      </c>
      <c r="DH330" s="94">
        <f t="shared" si="3075"/>
        <v>248571.11265000002</v>
      </c>
      <c r="DI330" s="94">
        <f t="shared" si="3075"/>
        <v>1</v>
      </c>
      <c r="DJ330" s="94">
        <f t="shared" si="3075"/>
        <v>34441.296539999996</v>
      </c>
      <c r="DK330" s="94">
        <f t="shared" si="3075"/>
        <v>1</v>
      </c>
      <c r="DL330" s="94">
        <f t="shared" si="3075"/>
        <v>47135.508606249998</v>
      </c>
      <c r="DM330" s="94">
        <f t="shared" si="3075"/>
        <v>19</v>
      </c>
      <c r="DN330" s="94">
        <f t="shared" si="3075"/>
        <v>968029.32381208322</v>
      </c>
      <c r="DO330" s="94">
        <f t="shared" si="3075"/>
        <v>0</v>
      </c>
      <c r="DP330" s="94">
        <f t="shared" si="3075"/>
        <v>0</v>
      </c>
      <c r="DQ330" s="94">
        <f t="shared" si="3075"/>
        <v>1021</v>
      </c>
      <c r="DR330" s="94">
        <f t="shared" si="3075"/>
        <v>29681267.498043004</v>
      </c>
    </row>
    <row r="331" spans="1:122" ht="45" customHeight="1" x14ac:dyDescent="0.25">
      <c r="A331" s="46"/>
      <c r="B331" s="47">
        <v>286</v>
      </c>
      <c r="C331" s="60" t="s">
        <v>462</v>
      </c>
      <c r="D331" s="34">
        <f t="shared" si="2531"/>
        <v>19063</v>
      </c>
      <c r="E331" s="35">
        <v>18530</v>
      </c>
      <c r="F331" s="35">
        <v>18715</v>
      </c>
      <c r="G331" s="48">
        <v>0.89</v>
      </c>
      <c r="H331" s="37">
        <v>1</v>
      </c>
      <c r="I331" s="37">
        <v>1</v>
      </c>
      <c r="J331" s="38"/>
      <c r="K331" s="34">
        <v>1.4</v>
      </c>
      <c r="L331" s="34">
        <v>1.68</v>
      </c>
      <c r="M331" s="34">
        <v>2.23</v>
      </c>
      <c r="N331" s="34">
        <v>2.57</v>
      </c>
      <c r="O331" s="39">
        <v>175</v>
      </c>
      <c r="P331" s="39">
        <f t="shared" ref="P331:P335" si="3076">(O331/12*5*$D331*$G331*$H331*$K331*P$9)+(O331/12*4*$E331*$G331*$I331*$K331*P$10)+(O331/12*3*$F331*$G331*$I331*$K331*P$10)</f>
        <v>4352998.4735416668</v>
      </c>
      <c r="Q331" s="39">
        <v>0</v>
      </c>
      <c r="R331" s="39">
        <f t="shared" ref="R331:R335" si="3077">(Q331/12*5*$D331*$G331*$H331*$K331*R$9)+(Q331/12*4*$E331*$G331*$I331*$K331*R$10)+(Q331/12*3*$F331*$G331*$I331*$K331*R$10)</f>
        <v>0</v>
      </c>
      <c r="S331" s="39">
        <v>0</v>
      </c>
      <c r="T331" s="39">
        <f t="shared" ref="T331:T335" si="3078">(S331/12*5*$D331*$G331*$H331*$K331*T$9)+(S331/12*4*$E331*$G331*$I331*$K331*T$10)+(S331/12*3*$F331*$G331*$I331*$K331*T$10)</f>
        <v>0</v>
      </c>
      <c r="U331" s="39"/>
      <c r="V331" s="39">
        <f t="shared" ref="V331:V335" si="3079">(U331/12*5*$D331*$G331*$H331*$K331*V$9)+(U331/12*4*$E331*$G331*$I331*$K331*V$10)+(U331/12*3*$F331*$G331*$I331*$K331*V$10)</f>
        <v>0</v>
      </c>
      <c r="W331" s="39">
        <v>0</v>
      </c>
      <c r="X331" s="39">
        <f t="shared" ref="X331:X335" si="3080">(W331/12*5*$D331*$G331*$H331*$K331*X$9)+(W331/12*4*$E331*$G331*$I331*$K331*X$10)+(W331/12*3*$F331*$G331*$I331*$K331*X$10)</f>
        <v>0</v>
      </c>
      <c r="Y331" s="39">
        <v>0</v>
      </c>
      <c r="Z331" s="39">
        <f t="shared" ref="Z331:Z335" si="3081">(Y331/12*5*$D331*$G331*$H331*$K331*Z$9)+(Y331/12*4*$E331*$G331*$I331*$K331*Z$10)+(Y331/12*3*$F331*$G331*$I331*$K331*Z$10)</f>
        <v>0</v>
      </c>
      <c r="AA331" s="39">
        <v>0</v>
      </c>
      <c r="AB331" s="39">
        <f t="shared" ref="AB331:AB335" si="3082">(AA331/12*5*$D331*$G331*$H331*$K331*AB$9)+(AA331/12*4*$E331*$G331*$I331*$K331*AB$10)+(AA331/12*3*$F331*$G331*$I331*$K331*AB$10)</f>
        <v>0</v>
      </c>
      <c r="AC331" s="39">
        <v>0</v>
      </c>
      <c r="AD331" s="39">
        <f t="shared" ref="AD331:AD335" si="3083">(AC331/12*5*$D331*$G331*$H331*$K331*AD$9)+(AC331/12*4*$E331*$G331*$I331*$K331*AD$10)+(AC331/12*3*$F331*$G331*$I331*$K331*AD$10)</f>
        <v>0</v>
      </c>
      <c r="AE331" s="39">
        <v>0</v>
      </c>
      <c r="AF331" s="39">
        <f t="shared" ref="AF331:AF335" si="3084">(AE331/12*5*$D331*$G331*$H331*$K331*AF$9)+(AE331/12*4*$E331*$G331*$I331*$K331*AF$10)+(AE331/12*3*$F331*$G331*$I331*$K331*AF$10)</f>
        <v>0</v>
      </c>
      <c r="AG331" s="39">
        <v>0</v>
      </c>
      <c r="AH331" s="39">
        <f t="shared" ref="AH331:AH335" si="3085">(AG331/12*5*$D331*$G331*$H331*$K331*AH$9)+(AG331/12*4*$E331*$G331*$I331*$K331*AH$10)+(AG331/12*3*$F331*$G331*$I331*$K331*AH$10)</f>
        <v>0</v>
      </c>
      <c r="AI331" s="39"/>
      <c r="AJ331" s="39">
        <f t="shared" ref="AJ331:AJ335" si="3086">(AI331/12*5*$D331*$G331*$H331*$K331*AJ$9)+(AI331/12*4*$E331*$G331*$I331*$K331*AJ$10)+(AI331/12*3*$F331*$G331*$I331*$K331*AJ$10)</f>
        <v>0</v>
      </c>
      <c r="AK331" s="39"/>
      <c r="AL331" s="39">
        <f t="shared" ref="AL331:AL335" si="3087">(AK331/12*5*$D331*$G331*$H331*$K331*AL$9)+(AK331/12*4*$E331*$G331*$I331*$K331*AL$10)+(AK331/12*3*$F331*$G331*$I331*$K331*AL$10)</f>
        <v>0</v>
      </c>
      <c r="AM331" s="62">
        <v>211</v>
      </c>
      <c r="AN331" s="39">
        <f t="shared" ref="AN331:AN335" si="3088">(AM331/12*5*$D331*$G331*$H331*$K331*AN$9)+(AM331/12*4*$E331*$G331*$I331*$K331*AN$10)+(AM331/12*3*$F331*$G331*$I331*$K331*AN$10)</f>
        <v>5217148.8385041673</v>
      </c>
      <c r="AO331" s="43">
        <v>0</v>
      </c>
      <c r="AP331" s="39">
        <f t="shared" ref="AP331:AP335" si="3089">(AO331/12*5*$D331*$G331*$H331*$L331*AP$9)+(AO331/12*4*$E331*$G331*$I331*$L331*AP$10)+(AO331/12*3*$F331*$G331*$I331*$L331*AP$10)</f>
        <v>0</v>
      </c>
      <c r="AQ331" s="39">
        <v>0</v>
      </c>
      <c r="AR331" s="39">
        <f t="shared" ref="AR331:AR335" si="3090">(AQ331/12*5*$D331*$G331*$H331*$L331*AR$9)+(AQ331/12*4*$E331*$G331*$I331*$L331*AR$10)+(AQ331/12*3*$F331*$G331*$I331*$L331*AR$10)</f>
        <v>0</v>
      </c>
      <c r="AS331" s="39">
        <v>186</v>
      </c>
      <c r="AT331" s="39">
        <f t="shared" ref="AT331:AT335" si="3091">(AS331/12*5*$D331*$G331*$H331*$L331*AT$9)+(AS331/12*4*$E331*$G331*$I331*$L331*AT$10)+(AS331/12*3*$F331*$G331*$I331*$L331*AT$11)</f>
        <v>5347826.7119760001</v>
      </c>
      <c r="AU331" s="39">
        <v>0</v>
      </c>
      <c r="AV331" s="39">
        <f t="shared" ref="AV331:AV335" si="3092">(AU331/12*5*$D331*$G331*$H331*$L331*AV$9)+(AU331/12*4*$E331*$G331*$I331*$L331*AV$10)+(AU331/12*3*$F331*$G331*$I331*$L331*AV$10)</f>
        <v>0</v>
      </c>
      <c r="AW331" s="39"/>
      <c r="AX331" s="39">
        <f t="shared" ref="AX331:AX335" si="3093">(AW331/12*5*$D331*$G331*$H331*$K331*AX$9)+(AW331/12*4*$E331*$G331*$I331*$K331*AX$10)+(AW331/12*3*$F331*$G331*$I331*$K331*AX$10)</f>
        <v>0</v>
      </c>
      <c r="AY331" s="39"/>
      <c r="AZ331" s="39">
        <f t="shared" ref="AZ331:AZ335" si="3094">(AY331/12*5*$D331*$G331*$H331*$K331*AZ$9)+(AY331/12*4*$E331*$G331*$I331*$K331*AZ$10)+(AY331/12*3*$F331*$G331*$I331*$K331*AZ$10)</f>
        <v>0</v>
      </c>
      <c r="BA331" s="39">
        <v>0</v>
      </c>
      <c r="BB331" s="39">
        <f t="shared" ref="BB331:BB335" si="3095">(BA331/12*5*$D331*$G331*$H331*$L331*BB$9)+(BA331/12*4*$E331*$G331*$I331*$L331*BB$10)+(BA331/12*3*$F331*$G331*$I331*$L331*BB$10)</f>
        <v>0</v>
      </c>
      <c r="BC331" s="39">
        <v>0</v>
      </c>
      <c r="BD331" s="39">
        <f t="shared" ref="BD331:BD335" si="3096">(BC331/12*5*$D331*$G331*$H331*$K331*BD$9)+(BC331/12*4*$E331*$G331*$I331*$K331*BD$10)+(BC331/12*3*$F331*$G331*$I331*$K331*BD$10)</f>
        <v>0</v>
      </c>
      <c r="BE331" s="39">
        <v>0</v>
      </c>
      <c r="BF331" s="39">
        <f t="shared" ref="BF331:BF335" si="3097">(BE331/12*5*$D331*$G331*$H331*$K331*BF$9)+(BE331/12*4*$E331*$G331*$I331*$K331*BF$10)+(BE331/12*3*$F331*$G331*$I331*$K331*BF$10)</f>
        <v>0</v>
      </c>
      <c r="BG331" s="39">
        <v>0</v>
      </c>
      <c r="BH331" s="39">
        <f t="shared" ref="BH331:BH335" si="3098">(BG331/12*5*$D331*$G331*$H331*$K331*BH$9)+(BG331/12*4*$E331*$G331*$I331*$K331*BH$10)+(BG331/12*3*$F331*$G331*$I331*$K331*BH$10)</f>
        <v>0</v>
      </c>
      <c r="BI331" s="39">
        <v>0</v>
      </c>
      <c r="BJ331" s="39">
        <f t="shared" ref="BJ331:BJ335" si="3099">(BI331/12*5*$D331*$G331*$H331*$L331*BJ$9)+(BI331/12*4*$E331*$G331*$I331*$L331*BJ$10)+(BI331/12*3*$F331*$G331*$I331*$L331*BJ$10)</f>
        <v>0</v>
      </c>
      <c r="BK331" s="39">
        <v>0</v>
      </c>
      <c r="BL331" s="39">
        <f t="shared" ref="BL331:BL335" si="3100">(BK331/12*5*$D331*$G331*$H331*$K331*BL$9)+(BK331/12*4*$E331*$G331*$I331*$K331*BL$10)+(BK331/12*3*$F331*$G331*$I331*$K331*BL$10)</f>
        <v>0</v>
      </c>
      <c r="BM331" s="39">
        <v>0</v>
      </c>
      <c r="BN331" s="39">
        <f t="shared" ref="BN331:BN335" si="3101">(BM331/12*5*$D331*$G331*$H331*$K331*BN$9)+(BM331/12*4*$E331*$G331*$I331*$K331*BN$10)+(BM331/12*3*$F331*$G331*$I331*$K331*BN$10)</f>
        <v>0</v>
      </c>
      <c r="BO331" s="49">
        <v>0</v>
      </c>
      <c r="BP331" s="39">
        <f t="shared" ref="BP331:BP335" si="3102">(BO331/12*5*$D331*$G331*$H331*$L331*BP$9)+(BO331/12*4*$E331*$G331*$I331*$L331*BP$10)+(BO331/12*3*$F331*$G331*$I331*$L331*BP$10)</f>
        <v>0</v>
      </c>
      <c r="BQ331" s="39"/>
      <c r="BR331" s="39">
        <f t="shared" ref="BR331:BR335" si="3103">(BQ331/12*5*$D331*$G331*$H331*$L331*BR$9)+(BQ331/12*4*$E331*$G331*$I331*$L331*BR$10)+(BQ331/12*3*$F331*$G331*$I331*$L331*BR$10)</f>
        <v>0</v>
      </c>
      <c r="BS331" s="39">
        <v>0</v>
      </c>
      <c r="BT331" s="39">
        <f t="shared" ref="BT331:BT335" si="3104">(BS331/12*5*$D331*$G331*$H331*$K331*BT$9)+(BS331/12*4*$E331*$G331*$I331*$K331*BT$10)+(BS331/12*3*$F331*$G331*$I331*$K331*BT$10)</f>
        <v>0</v>
      </c>
      <c r="BU331" s="39">
        <v>0</v>
      </c>
      <c r="BV331" s="39">
        <f t="shared" ref="BV331:BV335" si="3105">(BU331/12*5*$D331*$G331*$H331*$K331*BV$9)+(BU331/12*4*$E331*$G331*$I331*$K331*BV$10)+(BU331/12*3*$F331*$G331*$I331*$K331*BV$10)</f>
        <v>0</v>
      </c>
      <c r="BW331" s="39">
        <v>0</v>
      </c>
      <c r="BX331" s="39">
        <f t="shared" ref="BX331:BX335" si="3106">(BW331/12*5*$D331*$G331*$H331*$L331*BX$9)+(BW331/12*4*$E331*$G331*$I331*$L331*BX$10)+(BW331/12*3*$F331*$G331*$I331*$L331*BX$10)</f>
        <v>0</v>
      </c>
      <c r="BY331" s="39"/>
      <c r="BZ331" s="39">
        <f t="shared" ref="BZ331:BZ335" si="3107">(BY331/12*5*$D331*$G331*$H331*$L331*BZ$9)+(BY331/12*4*$E331*$G331*$I331*$L331*BZ$10)+(BY331/12*3*$F331*$G331*$I331*$L331*BZ$10)</f>
        <v>0</v>
      </c>
      <c r="CA331" s="39">
        <v>0</v>
      </c>
      <c r="CB331" s="39">
        <f t="shared" ref="CB331:CB335" si="3108">(CA331/12*5*$D331*$G331*$H331*$K331*CB$9)+(CA331/12*4*$E331*$G331*$I331*$K331*CB$10)+(CA331/12*3*$F331*$G331*$I331*$K331*CB$10)</f>
        <v>0</v>
      </c>
      <c r="CC331" s="39"/>
      <c r="CD331" s="39">
        <f t="shared" ref="CD331:CD335" si="3109">(CC331/12*5*$D331*$G331*$H331*$L331*CD$9)+(CC331/12*4*$E331*$G331*$I331*$L331*CD$10)+(CC331/12*3*$F331*$G331*$I331*$L331*CD$10)</f>
        <v>0</v>
      </c>
      <c r="CE331" s="39">
        <v>0</v>
      </c>
      <c r="CF331" s="39">
        <f t="shared" ref="CF331:CF335" si="3110">(CE331/12*5*$D331*$G331*$H331*$K331*CF$9)+(CE331/12*4*$E331*$G331*$I331*$K331*CF$10)+(CE331/12*3*$F331*$G331*$I331*$K331*CF$10)</f>
        <v>0</v>
      </c>
      <c r="CG331" s="39"/>
      <c r="CH331" s="39">
        <f t="shared" ref="CH331:CH335" si="3111">(CG331/12*5*$D331*$G331*$H331*$K331*CH$9)+(CG331/12*4*$E331*$G331*$I331*$K331*CH$10)+(CG331/12*3*$F331*$G331*$I331*$K331*CH$10)</f>
        <v>0</v>
      </c>
      <c r="CI331" s="39"/>
      <c r="CJ331" s="39">
        <f t="shared" ref="CJ331:CJ335" si="3112">(CI331/12*5*$D331*$G331*$H331*$K331*CJ$9)+(CI331/12*4*$E331*$G331*$I331*$K331*CJ$10)+(CI331/12*3*$F331*$G331*$I331*$K331*CJ$10)</f>
        <v>0</v>
      </c>
      <c r="CK331" s="39">
        <v>10</v>
      </c>
      <c r="CL331" s="39">
        <f t="shared" ref="CL331:CL335" si="3113">(CK331/12*5*$D331*$G331*$H331*$K331*CL$9)+(CK331/12*4*$E331*$G331*$I331*$K331*CL$10)+(CK331/12*3*$F331*$G331*$I331*$K331*CL$10)</f>
        <v>233056.09716666664</v>
      </c>
      <c r="CM331" s="39">
        <v>1</v>
      </c>
      <c r="CN331" s="39">
        <f t="shared" ref="CN331:CN335" si="3114">(CM331/12*5*$D331*$G331*$H331*$L331*CN$9)+(CM331/12*4*$E331*$G331*$I331*$L331*CN$10)+(CM331/12*3*$F331*$G331*$I331*$L331*CN$10)</f>
        <v>28502.355286999998</v>
      </c>
      <c r="CO331" s="39">
        <v>23</v>
      </c>
      <c r="CP331" s="39">
        <f t="shared" ref="CP331:CP335" si="3115">(CO331/12*5*$D331*$G331*$H331*$L331*CP$9)+(CO331/12*4*$E331*$G331*$I331*$L331*CP$10)+(CO331/12*3*$F331*$G331*$I331*$L331*CP$10)</f>
        <v>753635.14491300005</v>
      </c>
      <c r="CQ331" s="44"/>
      <c r="CR331" s="39">
        <f t="shared" ref="CR331:CR335" si="3116">(CQ331/12*5*$D331*$G331*$H331*$K331*CR$9)+(CQ331/12*4*$E331*$G331*$I331*$K331*CR$10)+(CQ331/12*3*$F331*$G331*$I331*$K331*CR$10)</f>
        <v>0</v>
      </c>
      <c r="CS331" s="39"/>
      <c r="CT331" s="39">
        <f t="shared" ref="CT331:CT335" si="3117">(CS331/12*5*$D331*$G331*$H331*$L331*CT$9)+(CS331/12*4*$E331*$G331*$I331*$L331*CT$10)+(CS331/12*3*$F331*$G331*$I331*$L331*CT$10)</f>
        <v>0</v>
      </c>
      <c r="CU331" s="39">
        <v>7</v>
      </c>
      <c r="CV331" s="39">
        <f t="shared" ref="CV331:CV335" si="3118">(CU331/12*5*$D331*$G331*$H331*$L331*CV$9)+(CU331/12*4*$E331*$G331*$I331*$L331*CV$10)+(CU331/12*3*$F331*$G331*$I331*$L331*CV$10)</f>
        <v>194866.40940200002</v>
      </c>
      <c r="CW331" s="39"/>
      <c r="CX331" s="39">
        <f t="shared" ref="CX331:CX335" si="3119">(CW331/12*5*$D331*$G331*$H331*$L331*CX$9)+(CW331/12*4*$E331*$G331*$I331*$L331*CX$10)+(CW331/12*3*$F331*$G331*$I331*$L331*CX$10)</f>
        <v>0</v>
      </c>
      <c r="CY331" s="39">
        <v>25</v>
      </c>
      <c r="CZ331" s="39">
        <f t="shared" ref="CZ331:CZ335" si="3120">(CY331/12*5*$D331*$G331*$H331*$L331*CZ$9)+(CY331/12*4*$E331*$G331*$I331*$L331*CZ$10)+(CY331/12*3*$F331*$G331*$I331*$L331*CZ$10)</f>
        <v>800641.53469999996</v>
      </c>
      <c r="DA331" s="39"/>
      <c r="DB331" s="39">
        <f t="shared" ref="DB331:DB335" si="3121">(DA331/12*5*$D331*$G331*$H331*$L331*DB$9)+(DA331/12*4*$E331*$G331*$I331*$L331*DB$10)+(DA331/12*3*$F331*$G331*$I331*$L331*DB$10)</f>
        <v>0</v>
      </c>
      <c r="DC331" s="39"/>
      <c r="DD331" s="39">
        <f t="shared" ref="DD331:DD335" si="3122">(DC331/12*5*$D331*$G331*$H331*$K331*DD$9)+(DC331/12*4*$E331*$G331*$I331*$K331*DD$10)+(DC331/12*3*$F331*$G331*$I331*$K331*DD$10)</f>
        <v>0</v>
      </c>
      <c r="DE331" s="39">
        <v>2</v>
      </c>
      <c r="DF331" s="39">
        <f t="shared" ref="DF331:DF335" si="3123">(DE331/12*5*$D331*$G331*$H331*$K331*DF$9)+(DE331/12*4*$E331*$G331*$I331*$K331*DF$10)+(DE331/12*3*$F331*$G331*$I331*$K331*DF$10)</f>
        <v>54512.273643333327</v>
      </c>
      <c r="DG331" s="39">
        <v>7</v>
      </c>
      <c r="DH331" s="39">
        <f t="shared" ref="DH331:DH335" si="3124">(DG331/12*5*$D331*$G331*$H331*$L331*DH$9)+(DG331/12*4*$E331*$G331*$I331*$L331*DH$10)+(DG331/12*3*$F331*$G331*$I331*$L331*DH$10)</f>
        <v>248571.11265000002</v>
      </c>
      <c r="DI331" s="39">
        <v>1</v>
      </c>
      <c r="DJ331" s="39">
        <f t="shared" ref="DJ331:DJ335" si="3125">(DI331/12*5*$D331*$G331*$H331*$L331*DJ$9)+(DI331/12*4*$E331*$G331*$I331*$L331*DJ$10)+(DI331/12*3*$F331*$G331*$I331*$L331*DJ$10)</f>
        <v>34441.296539999996</v>
      </c>
      <c r="DK331" s="39">
        <v>1</v>
      </c>
      <c r="DL331" s="39">
        <f t="shared" ref="DL331:DL335" si="3126">(DK331/12*5*$D331*$G331*$H331*$M331*DL$9)+(DK331/12*4*$E331*$G331*$I331*$M331*DL$10)+(DK331/12*3*$F331*$G331*$I331*$M331*DL$10)</f>
        <v>47135.508606249998</v>
      </c>
      <c r="DM331" s="39">
        <v>19</v>
      </c>
      <c r="DN331" s="39">
        <f t="shared" ref="DN331:DN345" si="3127">(DM331/12*5*$D331*$G331*$H331*$N331*DN$9)+(DM331/12*4*$E331*$G331*$I331*$N331*DN$10)+(DM331/12*3*$F331*$G331*$I331*$N331*DN$10)</f>
        <v>968029.32381208322</v>
      </c>
      <c r="DO331" s="39"/>
      <c r="DP331" s="39">
        <f t="shared" si="2529"/>
        <v>0</v>
      </c>
      <c r="DQ331" s="39">
        <f t="shared" ref="DQ331:DR335" si="3128">SUM(O331,Q331,S331,U331,W331,Y331,AA331,AC331,AE331,AG331,AI331,AK331,AM331,AO331,AQ331,AS331,AU331,AW331,AY331,BA331,BC331,BE331,BG331,BI331,BK331,BM331,BO331,BQ331,BS331,BU331,BW331,BY331,CA331,CC331,CE331,CG331,CI331,CK331,CM331,CO331,CQ331,CS331,CU331,CW331,CY331,DA331,DC331,DE331,DG331,DI331,DK331,DM331,DO331)</f>
        <v>668</v>
      </c>
      <c r="DR331" s="39">
        <f t="shared" si="3128"/>
        <v>18281365.080742169</v>
      </c>
    </row>
    <row r="332" spans="1:122" ht="15.75" customHeight="1" x14ac:dyDescent="0.25">
      <c r="A332" s="46"/>
      <c r="B332" s="47">
        <v>287</v>
      </c>
      <c r="C332" s="33" t="s">
        <v>463</v>
      </c>
      <c r="D332" s="34">
        <f t="shared" si="2531"/>
        <v>19063</v>
      </c>
      <c r="E332" s="35">
        <v>18530</v>
      </c>
      <c r="F332" s="35">
        <v>18715</v>
      </c>
      <c r="G332" s="48">
        <v>0.74</v>
      </c>
      <c r="H332" s="37">
        <v>1</v>
      </c>
      <c r="I332" s="37">
        <v>1</v>
      </c>
      <c r="J332" s="38"/>
      <c r="K332" s="34">
        <v>1.4</v>
      </c>
      <c r="L332" s="34">
        <v>1.68</v>
      </c>
      <c r="M332" s="34">
        <v>2.23</v>
      </c>
      <c r="N332" s="34">
        <v>2.57</v>
      </c>
      <c r="O332" s="39">
        <v>118</v>
      </c>
      <c r="P332" s="39">
        <f t="shared" si="3076"/>
        <v>2440474.0077666668</v>
      </c>
      <c r="Q332" s="39">
        <v>0</v>
      </c>
      <c r="R332" s="39">
        <f t="shared" si="3077"/>
        <v>0</v>
      </c>
      <c r="S332" s="39">
        <v>0</v>
      </c>
      <c r="T332" s="39">
        <f t="shared" si="3078"/>
        <v>0</v>
      </c>
      <c r="U332" s="39"/>
      <c r="V332" s="39">
        <f t="shared" si="3079"/>
        <v>0</v>
      </c>
      <c r="W332" s="39">
        <v>0</v>
      </c>
      <c r="X332" s="39">
        <f t="shared" si="3080"/>
        <v>0</v>
      </c>
      <c r="Y332" s="39">
        <v>0</v>
      </c>
      <c r="Z332" s="39">
        <f t="shared" si="3081"/>
        <v>0</v>
      </c>
      <c r="AA332" s="39">
        <v>0</v>
      </c>
      <c r="AB332" s="39">
        <f t="shared" si="3082"/>
        <v>0</v>
      </c>
      <c r="AC332" s="39">
        <v>0</v>
      </c>
      <c r="AD332" s="39">
        <f t="shared" si="3083"/>
        <v>0</v>
      </c>
      <c r="AE332" s="39">
        <v>0</v>
      </c>
      <c r="AF332" s="39">
        <f t="shared" si="3084"/>
        <v>0</v>
      </c>
      <c r="AG332" s="39">
        <v>0</v>
      </c>
      <c r="AH332" s="39">
        <f t="shared" si="3085"/>
        <v>0</v>
      </c>
      <c r="AI332" s="39"/>
      <c r="AJ332" s="39">
        <f t="shared" si="3086"/>
        <v>0</v>
      </c>
      <c r="AK332" s="39"/>
      <c r="AL332" s="39">
        <f t="shared" si="3087"/>
        <v>0</v>
      </c>
      <c r="AM332" s="62">
        <v>20</v>
      </c>
      <c r="AN332" s="39">
        <f t="shared" si="3088"/>
        <v>411171.00383333332</v>
      </c>
      <c r="AO332" s="43">
        <v>0</v>
      </c>
      <c r="AP332" s="39">
        <f t="shared" si="3089"/>
        <v>0</v>
      </c>
      <c r="AQ332" s="39">
        <v>0</v>
      </c>
      <c r="AR332" s="39">
        <f t="shared" si="3090"/>
        <v>0</v>
      </c>
      <c r="AS332" s="39">
        <v>3</v>
      </c>
      <c r="AT332" s="39">
        <f t="shared" si="3091"/>
        <v>71717.864568000005</v>
      </c>
      <c r="AU332" s="39">
        <v>0</v>
      </c>
      <c r="AV332" s="39">
        <f t="shared" si="3092"/>
        <v>0</v>
      </c>
      <c r="AW332" s="39"/>
      <c r="AX332" s="39">
        <f t="shared" si="3093"/>
        <v>0</v>
      </c>
      <c r="AY332" s="39"/>
      <c r="AZ332" s="39">
        <f t="shared" si="3094"/>
        <v>0</v>
      </c>
      <c r="BA332" s="39">
        <v>0</v>
      </c>
      <c r="BB332" s="39">
        <f t="shared" si="3095"/>
        <v>0</v>
      </c>
      <c r="BC332" s="39">
        <v>0</v>
      </c>
      <c r="BD332" s="39">
        <f t="shared" si="3096"/>
        <v>0</v>
      </c>
      <c r="BE332" s="39">
        <v>0</v>
      </c>
      <c r="BF332" s="39">
        <f t="shared" si="3097"/>
        <v>0</v>
      </c>
      <c r="BG332" s="39">
        <v>0</v>
      </c>
      <c r="BH332" s="39">
        <f t="shared" si="3098"/>
        <v>0</v>
      </c>
      <c r="BI332" s="39">
        <v>0</v>
      </c>
      <c r="BJ332" s="39">
        <f t="shared" si="3099"/>
        <v>0</v>
      </c>
      <c r="BK332" s="39">
        <v>0</v>
      </c>
      <c r="BL332" s="39">
        <f t="shared" si="3100"/>
        <v>0</v>
      </c>
      <c r="BM332" s="39">
        <v>0</v>
      </c>
      <c r="BN332" s="39">
        <f t="shared" si="3101"/>
        <v>0</v>
      </c>
      <c r="BO332" s="49">
        <v>0</v>
      </c>
      <c r="BP332" s="39">
        <f t="shared" si="3102"/>
        <v>0</v>
      </c>
      <c r="BQ332" s="39">
        <v>0</v>
      </c>
      <c r="BR332" s="39">
        <f t="shared" si="3103"/>
        <v>0</v>
      </c>
      <c r="BS332" s="39">
        <v>0</v>
      </c>
      <c r="BT332" s="39">
        <f t="shared" si="3104"/>
        <v>0</v>
      </c>
      <c r="BU332" s="39">
        <v>0</v>
      </c>
      <c r="BV332" s="39">
        <f t="shared" si="3105"/>
        <v>0</v>
      </c>
      <c r="BW332" s="39">
        <v>0</v>
      </c>
      <c r="BX332" s="39">
        <f t="shared" si="3106"/>
        <v>0</v>
      </c>
      <c r="BY332" s="39"/>
      <c r="BZ332" s="39">
        <f t="shared" si="3107"/>
        <v>0</v>
      </c>
      <c r="CA332" s="39">
        <v>0</v>
      </c>
      <c r="CB332" s="39">
        <f t="shared" si="3108"/>
        <v>0</v>
      </c>
      <c r="CC332" s="39">
        <v>0</v>
      </c>
      <c r="CD332" s="39">
        <f t="shared" si="3109"/>
        <v>0</v>
      </c>
      <c r="CE332" s="39">
        <v>0</v>
      </c>
      <c r="CF332" s="39">
        <f t="shared" si="3110"/>
        <v>0</v>
      </c>
      <c r="CG332" s="39"/>
      <c r="CH332" s="39">
        <f t="shared" si="3111"/>
        <v>0</v>
      </c>
      <c r="CI332" s="39"/>
      <c r="CJ332" s="39">
        <f t="shared" si="3112"/>
        <v>0</v>
      </c>
      <c r="CK332" s="39"/>
      <c r="CL332" s="39">
        <f t="shared" si="3113"/>
        <v>0</v>
      </c>
      <c r="CM332" s="39"/>
      <c r="CN332" s="39">
        <f t="shared" si="3114"/>
        <v>0</v>
      </c>
      <c r="CO332" s="39"/>
      <c r="CP332" s="39">
        <f t="shared" si="3115"/>
        <v>0</v>
      </c>
      <c r="CQ332" s="44"/>
      <c r="CR332" s="39">
        <f t="shared" si="3116"/>
        <v>0</v>
      </c>
      <c r="CS332" s="39"/>
      <c r="CT332" s="39">
        <f t="shared" si="3117"/>
        <v>0</v>
      </c>
      <c r="CU332" s="39"/>
      <c r="CV332" s="39">
        <f t="shared" si="3118"/>
        <v>0</v>
      </c>
      <c r="CW332" s="39"/>
      <c r="CX332" s="39">
        <f t="shared" si="3119"/>
        <v>0</v>
      </c>
      <c r="CY332" s="39"/>
      <c r="CZ332" s="39">
        <f t="shared" si="3120"/>
        <v>0</v>
      </c>
      <c r="DA332" s="39"/>
      <c r="DB332" s="39">
        <f t="shared" si="3121"/>
        <v>0</v>
      </c>
      <c r="DC332" s="39"/>
      <c r="DD332" s="39">
        <f t="shared" si="3122"/>
        <v>0</v>
      </c>
      <c r="DE332" s="39"/>
      <c r="DF332" s="39">
        <f t="shared" si="3123"/>
        <v>0</v>
      </c>
      <c r="DG332" s="39"/>
      <c r="DH332" s="39">
        <f t="shared" si="3124"/>
        <v>0</v>
      </c>
      <c r="DI332" s="39"/>
      <c r="DJ332" s="39">
        <f t="shared" si="3125"/>
        <v>0</v>
      </c>
      <c r="DK332" s="39"/>
      <c r="DL332" s="39">
        <f t="shared" si="3126"/>
        <v>0</v>
      </c>
      <c r="DM332" s="39"/>
      <c r="DN332" s="39">
        <f t="shared" si="3127"/>
        <v>0</v>
      </c>
      <c r="DO332" s="39"/>
      <c r="DP332" s="39">
        <f t="shared" si="2529"/>
        <v>0</v>
      </c>
      <c r="DQ332" s="39">
        <f t="shared" si="3128"/>
        <v>141</v>
      </c>
      <c r="DR332" s="39">
        <f t="shared" si="3128"/>
        <v>2923362.8761680005</v>
      </c>
    </row>
    <row r="333" spans="1:122" ht="15.75" customHeight="1" x14ac:dyDescent="0.25">
      <c r="A333" s="46"/>
      <c r="B333" s="47">
        <v>288</v>
      </c>
      <c r="C333" s="33" t="s">
        <v>464</v>
      </c>
      <c r="D333" s="34">
        <f t="shared" si="2531"/>
        <v>19063</v>
      </c>
      <c r="E333" s="35">
        <v>18530</v>
      </c>
      <c r="F333" s="35">
        <v>18715</v>
      </c>
      <c r="G333" s="48">
        <v>1.27</v>
      </c>
      <c r="H333" s="37">
        <v>1</v>
      </c>
      <c r="I333" s="37">
        <v>1</v>
      </c>
      <c r="J333" s="38"/>
      <c r="K333" s="34">
        <v>1.4</v>
      </c>
      <c r="L333" s="34">
        <v>1.68</v>
      </c>
      <c r="M333" s="34">
        <v>2.23</v>
      </c>
      <c r="N333" s="34">
        <v>2.57</v>
      </c>
      <c r="O333" s="39">
        <v>44</v>
      </c>
      <c r="P333" s="39">
        <f t="shared" si="3076"/>
        <v>1561769.2115666666</v>
      </c>
      <c r="Q333" s="39">
        <v>0</v>
      </c>
      <c r="R333" s="39">
        <f t="shared" si="3077"/>
        <v>0</v>
      </c>
      <c r="S333" s="39">
        <v>0</v>
      </c>
      <c r="T333" s="39">
        <f t="shared" si="3078"/>
        <v>0</v>
      </c>
      <c r="U333" s="39"/>
      <c r="V333" s="39">
        <f t="shared" si="3079"/>
        <v>0</v>
      </c>
      <c r="W333" s="39"/>
      <c r="X333" s="39">
        <f t="shared" si="3080"/>
        <v>0</v>
      </c>
      <c r="Y333" s="39">
        <v>0</v>
      </c>
      <c r="Z333" s="39">
        <f t="shared" si="3081"/>
        <v>0</v>
      </c>
      <c r="AA333" s="39">
        <v>0</v>
      </c>
      <c r="AB333" s="39">
        <f t="shared" si="3082"/>
        <v>0</v>
      </c>
      <c r="AC333" s="39">
        <v>0</v>
      </c>
      <c r="AD333" s="39">
        <f t="shared" si="3083"/>
        <v>0</v>
      </c>
      <c r="AE333" s="39">
        <v>0</v>
      </c>
      <c r="AF333" s="39">
        <f t="shared" si="3084"/>
        <v>0</v>
      </c>
      <c r="AG333" s="39">
        <v>0</v>
      </c>
      <c r="AH333" s="39">
        <f t="shared" si="3085"/>
        <v>0</v>
      </c>
      <c r="AI333" s="39"/>
      <c r="AJ333" s="39">
        <f t="shared" si="3086"/>
        <v>0</v>
      </c>
      <c r="AK333" s="39"/>
      <c r="AL333" s="39">
        <f t="shared" si="3087"/>
        <v>0</v>
      </c>
      <c r="AM333" s="62">
        <v>55</v>
      </c>
      <c r="AN333" s="39">
        <f t="shared" si="3088"/>
        <v>1940560.4471458332</v>
      </c>
      <c r="AO333" s="43">
        <v>0</v>
      </c>
      <c r="AP333" s="39">
        <f t="shared" si="3089"/>
        <v>0</v>
      </c>
      <c r="AQ333" s="39">
        <v>0</v>
      </c>
      <c r="AR333" s="39">
        <f t="shared" si="3090"/>
        <v>0</v>
      </c>
      <c r="AS333" s="39">
        <v>70</v>
      </c>
      <c r="AT333" s="39">
        <f t="shared" si="3091"/>
        <v>2871945.1171599999</v>
      </c>
      <c r="AU333" s="39"/>
      <c r="AV333" s="39">
        <f t="shared" si="3092"/>
        <v>0</v>
      </c>
      <c r="AW333" s="39"/>
      <c r="AX333" s="39">
        <f t="shared" si="3093"/>
        <v>0</v>
      </c>
      <c r="AY333" s="39"/>
      <c r="AZ333" s="39">
        <f t="shared" si="3094"/>
        <v>0</v>
      </c>
      <c r="BA333" s="39">
        <v>0</v>
      </c>
      <c r="BB333" s="39">
        <f t="shared" si="3095"/>
        <v>0</v>
      </c>
      <c r="BC333" s="39">
        <v>0</v>
      </c>
      <c r="BD333" s="39">
        <f t="shared" si="3096"/>
        <v>0</v>
      </c>
      <c r="BE333" s="39">
        <v>0</v>
      </c>
      <c r="BF333" s="39">
        <f t="shared" si="3097"/>
        <v>0</v>
      </c>
      <c r="BG333" s="39">
        <v>0</v>
      </c>
      <c r="BH333" s="39">
        <f t="shared" si="3098"/>
        <v>0</v>
      </c>
      <c r="BI333" s="39">
        <v>0</v>
      </c>
      <c r="BJ333" s="39">
        <f t="shared" si="3099"/>
        <v>0</v>
      </c>
      <c r="BK333" s="39">
        <v>0</v>
      </c>
      <c r="BL333" s="39">
        <f t="shared" si="3100"/>
        <v>0</v>
      </c>
      <c r="BM333" s="39">
        <v>0</v>
      </c>
      <c r="BN333" s="39">
        <f t="shared" si="3101"/>
        <v>0</v>
      </c>
      <c r="BO333" s="49">
        <v>0</v>
      </c>
      <c r="BP333" s="39">
        <f t="shared" si="3102"/>
        <v>0</v>
      </c>
      <c r="BQ333" s="39">
        <v>0</v>
      </c>
      <c r="BR333" s="39">
        <f t="shared" si="3103"/>
        <v>0</v>
      </c>
      <c r="BS333" s="39">
        <v>0</v>
      </c>
      <c r="BT333" s="39">
        <f t="shared" si="3104"/>
        <v>0</v>
      </c>
      <c r="BU333" s="39">
        <v>0</v>
      </c>
      <c r="BV333" s="39">
        <f t="shared" si="3105"/>
        <v>0</v>
      </c>
      <c r="BW333" s="39">
        <v>0</v>
      </c>
      <c r="BX333" s="39">
        <f t="shared" si="3106"/>
        <v>0</v>
      </c>
      <c r="BY333" s="39"/>
      <c r="BZ333" s="39">
        <f t="shared" si="3107"/>
        <v>0</v>
      </c>
      <c r="CA333" s="39">
        <v>0</v>
      </c>
      <c r="CB333" s="39">
        <f t="shared" si="3108"/>
        <v>0</v>
      </c>
      <c r="CC333" s="39">
        <v>0</v>
      </c>
      <c r="CD333" s="39">
        <f t="shared" si="3109"/>
        <v>0</v>
      </c>
      <c r="CE333" s="39">
        <v>0</v>
      </c>
      <c r="CF333" s="39">
        <f t="shared" si="3110"/>
        <v>0</v>
      </c>
      <c r="CG333" s="39"/>
      <c r="CH333" s="39">
        <f t="shared" si="3111"/>
        <v>0</v>
      </c>
      <c r="CI333" s="39"/>
      <c r="CJ333" s="39">
        <f t="shared" si="3112"/>
        <v>0</v>
      </c>
      <c r="CK333" s="39"/>
      <c r="CL333" s="39">
        <f t="shared" si="3113"/>
        <v>0</v>
      </c>
      <c r="CM333" s="39"/>
      <c r="CN333" s="39">
        <f t="shared" si="3114"/>
        <v>0</v>
      </c>
      <c r="CO333" s="39"/>
      <c r="CP333" s="39">
        <f t="shared" si="3115"/>
        <v>0</v>
      </c>
      <c r="CQ333" s="44"/>
      <c r="CR333" s="39">
        <f t="shared" si="3116"/>
        <v>0</v>
      </c>
      <c r="CS333" s="39"/>
      <c r="CT333" s="39">
        <f t="shared" si="3117"/>
        <v>0</v>
      </c>
      <c r="CU333" s="39"/>
      <c r="CV333" s="39">
        <f t="shared" si="3118"/>
        <v>0</v>
      </c>
      <c r="CW333" s="39"/>
      <c r="CX333" s="39">
        <f t="shared" si="3119"/>
        <v>0</v>
      </c>
      <c r="CY333" s="39"/>
      <c r="CZ333" s="39">
        <f t="shared" si="3120"/>
        <v>0</v>
      </c>
      <c r="DA333" s="39">
        <v>2</v>
      </c>
      <c r="DB333" s="39">
        <f t="shared" si="3121"/>
        <v>91568.548637999978</v>
      </c>
      <c r="DC333" s="39"/>
      <c r="DD333" s="39">
        <f t="shared" si="3122"/>
        <v>0</v>
      </c>
      <c r="DE333" s="39"/>
      <c r="DF333" s="39">
        <f t="shared" si="3123"/>
        <v>0</v>
      </c>
      <c r="DG333" s="39"/>
      <c r="DH333" s="39">
        <f t="shared" si="3124"/>
        <v>0</v>
      </c>
      <c r="DI333" s="39"/>
      <c r="DJ333" s="39">
        <f t="shared" si="3125"/>
        <v>0</v>
      </c>
      <c r="DK333" s="39"/>
      <c r="DL333" s="39">
        <f t="shared" si="3126"/>
        <v>0</v>
      </c>
      <c r="DM333" s="39"/>
      <c r="DN333" s="39">
        <f t="shared" si="3127"/>
        <v>0</v>
      </c>
      <c r="DO333" s="39"/>
      <c r="DP333" s="39">
        <f t="shared" si="2529"/>
        <v>0</v>
      </c>
      <c r="DQ333" s="39">
        <f t="shared" si="3128"/>
        <v>171</v>
      </c>
      <c r="DR333" s="39">
        <f t="shared" si="3128"/>
        <v>6465843.3245104998</v>
      </c>
    </row>
    <row r="334" spans="1:122" ht="15.75" customHeight="1" x14ac:dyDescent="0.25">
      <c r="A334" s="46"/>
      <c r="B334" s="47">
        <v>289</v>
      </c>
      <c r="C334" s="33" t="s">
        <v>465</v>
      </c>
      <c r="D334" s="34">
        <f t="shared" si="2531"/>
        <v>19063</v>
      </c>
      <c r="E334" s="35">
        <v>18530</v>
      </c>
      <c r="F334" s="35">
        <v>18715</v>
      </c>
      <c r="G334" s="48">
        <v>1.63</v>
      </c>
      <c r="H334" s="37">
        <v>1</v>
      </c>
      <c r="I334" s="37">
        <v>1</v>
      </c>
      <c r="J334" s="38"/>
      <c r="K334" s="34">
        <v>1.4</v>
      </c>
      <c r="L334" s="34">
        <v>1.68</v>
      </c>
      <c r="M334" s="34">
        <v>2.23</v>
      </c>
      <c r="N334" s="34">
        <v>2.57</v>
      </c>
      <c r="O334" s="39">
        <v>3</v>
      </c>
      <c r="P334" s="39">
        <f t="shared" si="3076"/>
        <v>136668.780325</v>
      </c>
      <c r="Q334" s="39">
        <v>0</v>
      </c>
      <c r="R334" s="39">
        <f t="shared" si="3077"/>
        <v>0</v>
      </c>
      <c r="S334" s="39">
        <v>0</v>
      </c>
      <c r="T334" s="39">
        <f t="shared" si="3078"/>
        <v>0</v>
      </c>
      <c r="U334" s="39"/>
      <c r="V334" s="39">
        <f t="shared" si="3079"/>
        <v>0</v>
      </c>
      <c r="W334" s="39"/>
      <c r="X334" s="39">
        <f t="shared" si="3080"/>
        <v>0</v>
      </c>
      <c r="Y334" s="39">
        <v>0</v>
      </c>
      <c r="Z334" s="39">
        <f t="shared" si="3081"/>
        <v>0</v>
      </c>
      <c r="AA334" s="39">
        <v>0</v>
      </c>
      <c r="AB334" s="39">
        <f t="shared" si="3082"/>
        <v>0</v>
      </c>
      <c r="AC334" s="39">
        <v>0</v>
      </c>
      <c r="AD334" s="39">
        <f t="shared" si="3083"/>
        <v>0</v>
      </c>
      <c r="AE334" s="39">
        <v>0</v>
      </c>
      <c r="AF334" s="39">
        <f t="shared" si="3084"/>
        <v>0</v>
      </c>
      <c r="AG334" s="39">
        <v>0</v>
      </c>
      <c r="AH334" s="39">
        <f t="shared" si="3085"/>
        <v>0</v>
      </c>
      <c r="AI334" s="39">
        <v>0</v>
      </c>
      <c r="AJ334" s="39">
        <f t="shared" si="3086"/>
        <v>0</v>
      </c>
      <c r="AK334" s="39"/>
      <c r="AL334" s="39">
        <f t="shared" si="3087"/>
        <v>0</v>
      </c>
      <c r="AM334" s="62">
        <v>20</v>
      </c>
      <c r="AN334" s="39">
        <f t="shared" si="3088"/>
        <v>905687.48141666665</v>
      </c>
      <c r="AO334" s="43">
        <v>0</v>
      </c>
      <c r="AP334" s="39">
        <f t="shared" si="3089"/>
        <v>0</v>
      </c>
      <c r="AQ334" s="39">
        <v>0</v>
      </c>
      <c r="AR334" s="39">
        <f t="shared" si="3090"/>
        <v>0</v>
      </c>
      <c r="AS334" s="39">
        <v>2</v>
      </c>
      <c r="AT334" s="39">
        <f t="shared" si="3091"/>
        <v>105315.42274399998</v>
      </c>
      <c r="AU334" s="39"/>
      <c r="AV334" s="39">
        <f t="shared" si="3092"/>
        <v>0</v>
      </c>
      <c r="AW334" s="39"/>
      <c r="AX334" s="39">
        <f t="shared" si="3093"/>
        <v>0</v>
      </c>
      <c r="AY334" s="39"/>
      <c r="AZ334" s="39">
        <f t="shared" si="3094"/>
        <v>0</v>
      </c>
      <c r="BA334" s="39">
        <v>0</v>
      </c>
      <c r="BB334" s="39">
        <f t="shared" si="3095"/>
        <v>0</v>
      </c>
      <c r="BC334" s="39">
        <v>0</v>
      </c>
      <c r="BD334" s="39">
        <f t="shared" si="3096"/>
        <v>0</v>
      </c>
      <c r="BE334" s="39">
        <v>0</v>
      </c>
      <c r="BF334" s="39">
        <f t="shared" si="3097"/>
        <v>0</v>
      </c>
      <c r="BG334" s="39">
        <v>0</v>
      </c>
      <c r="BH334" s="39">
        <f t="shared" si="3098"/>
        <v>0</v>
      </c>
      <c r="BI334" s="39">
        <v>0</v>
      </c>
      <c r="BJ334" s="39">
        <f t="shared" si="3099"/>
        <v>0</v>
      </c>
      <c r="BK334" s="39">
        <v>0</v>
      </c>
      <c r="BL334" s="39">
        <f t="shared" si="3100"/>
        <v>0</v>
      </c>
      <c r="BM334" s="39">
        <v>0</v>
      </c>
      <c r="BN334" s="39">
        <f t="shared" si="3101"/>
        <v>0</v>
      </c>
      <c r="BO334" s="49"/>
      <c r="BP334" s="39">
        <f t="shared" si="3102"/>
        <v>0</v>
      </c>
      <c r="BQ334" s="39">
        <v>0</v>
      </c>
      <c r="BR334" s="39">
        <f t="shared" si="3103"/>
        <v>0</v>
      </c>
      <c r="BS334" s="39">
        <v>0</v>
      </c>
      <c r="BT334" s="39">
        <f t="shared" si="3104"/>
        <v>0</v>
      </c>
      <c r="BU334" s="39">
        <v>0</v>
      </c>
      <c r="BV334" s="39">
        <f t="shared" si="3105"/>
        <v>0</v>
      </c>
      <c r="BW334" s="39">
        <v>0</v>
      </c>
      <c r="BX334" s="39">
        <f t="shared" si="3106"/>
        <v>0</v>
      </c>
      <c r="BY334" s="39"/>
      <c r="BZ334" s="39">
        <f t="shared" si="3107"/>
        <v>0</v>
      </c>
      <c r="CA334" s="39">
        <v>0</v>
      </c>
      <c r="CB334" s="39">
        <f t="shared" si="3108"/>
        <v>0</v>
      </c>
      <c r="CC334" s="39">
        <v>0</v>
      </c>
      <c r="CD334" s="39">
        <f t="shared" si="3109"/>
        <v>0</v>
      </c>
      <c r="CE334" s="39">
        <v>0</v>
      </c>
      <c r="CF334" s="39">
        <f t="shared" si="3110"/>
        <v>0</v>
      </c>
      <c r="CG334" s="39"/>
      <c r="CH334" s="39">
        <f t="shared" si="3111"/>
        <v>0</v>
      </c>
      <c r="CI334" s="39"/>
      <c r="CJ334" s="39">
        <f t="shared" si="3112"/>
        <v>0</v>
      </c>
      <c r="CK334" s="39"/>
      <c r="CL334" s="39">
        <f t="shared" si="3113"/>
        <v>0</v>
      </c>
      <c r="CM334" s="39"/>
      <c r="CN334" s="39">
        <f t="shared" si="3114"/>
        <v>0</v>
      </c>
      <c r="CO334" s="39"/>
      <c r="CP334" s="39">
        <f t="shared" si="3115"/>
        <v>0</v>
      </c>
      <c r="CQ334" s="44"/>
      <c r="CR334" s="39">
        <f t="shared" si="3116"/>
        <v>0</v>
      </c>
      <c r="CS334" s="39"/>
      <c r="CT334" s="39">
        <f t="shared" si="3117"/>
        <v>0</v>
      </c>
      <c r="CU334" s="39"/>
      <c r="CV334" s="39">
        <f t="shared" si="3118"/>
        <v>0</v>
      </c>
      <c r="CW334" s="39"/>
      <c r="CX334" s="39">
        <f t="shared" si="3119"/>
        <v>0</v>
      </c>
      <c r="CY334" s="39"/>
      <c r="CZ334" s="39">
        <f t="shared" si="3120"/>
        <v>0</v>
      </c>
      <c r="DA334" s="39"/>
      <c r="DB334" s="39">
        <f t="shared" si="3121"/>
        <v>0</v>
      </c>
      <c r="DC334" s="39"/>
      <c r="DD334" s="39">
        <f t="shared" si="3122"/>
        <v>0</v>
      </c>
      <c r="DE334" s="39"/>
      <c r="DF334" s="39">
        <f t="shared" si="3123"/>
        <v>0</v>
      </c>
      <c r="DG334" s="39"/>
      <c r="DH334" s="39">
        <f t="shared" si="3124"/>
        <v>0</v>
      </c>
      <c r="DI334" s="39"/>
      <c r="DJ334" s="39">
        <f t="shared" si="3125"/>
        <v>0</v>
      </c>
      <c r="DK334" s="39"/>
      <c r="DL334" s="39">
        <f t="shared" si="3126"/>
        <v>0</v>
      </c>
      <c r="DM334" s="39"/>
      <c r="DN334" s="39">
        <f t="shared" si="3127"/>
        <v>0</v>
      </c>
      <c r="DO334" s="39"/>
      <c r="DP334" s="39">
        <f t="shared" ref="DP334:DP363" si="3129">(DO334*$D334*$G334*$H334*$L334*DP$9)</f>
        <v>0</v>
      </c>
      <c r="DQ334" s="39">
        <f t="shared" si="3128"/>
        <v>25</v>
      </c>
      <c r="DR334" s="39">
        <f t="shared" si="3128"/>
        <v>1147671.6844856665</v>
      </c>
    </row>
    <row r="335" spans="1:122" ht="15.75" customHeight="1" x14ac:dyDescent="0.25">
      <c r="A335" s="46"/>
      <c r="B335" s="47">
        <v>290</v>
      </c>
      <c r="C335" s="33" t="s">
        <v>466</v>
      </c>
      <c r="D335" s="34">
        <f t="shared" si="2531"/>
        <v>19063</v>
      </c>
      <c r="E335" s="35">
        <v>18530</v>
      </c>
      <c r="F335" s="35">
        <v>18715</v>
      </c>
      <c r="G335" s="48">
        <v>1.9</v>
      </c>
      <c r="H335" s="37">
        <v>1</v>
      </c>
      <c r="I335" s="37">
        <v>1</v>
      </c>
      <c r="J335" s="38"/>
      <c r="K335" s="34">
        <v>1.4</v>
      </c>
      <c r="L335" s="34">
        <v>1.68</v>
      </c>
      <c r="M335" s="34">
        <v>2.23</v>
      </c>
      <c r="N335" s="34">
        <v>2.57</v>
      </c>
      <c r="O335" s="39">
        <v>4</v>
      </c>
      <c r="P335" s="39">
        <f t="shared" si="3076"/>
        <v>212409.55633333331</v>
      </c>
      <c r="Q335" s="39">
        <v>0</v>
      </c>
      <c r="R335" s="39">
        <f t="shared" si="3077"/>
        <v>0</v>
      </c>
      <c r="S335" s="39">
        <v>0</v>
      </c>
      <c r="T335" s="39">
        <f t="shared" si="3078"/>
        <v>0</v>
      </c>
      <c r="U335" s="39"/>
      <c r="V335" s="39">
        <f t="shared" si="3079"/>
        <v>0</v>
      </c>
      <c r="W335" s="39"/>
      <c r="X335" s="39">
        <f t="shared" si="3080"/>
        <v>0</v>
      </c>
      <c r="Y335" s="39">
        <v>0</v>
      </c>
      <c r="Z335" s="39">
        <f t="shared" si="3081"/>
        <v>0</v>
      </c>
      <c r="AA335" s="39">
        <v>0</v>
      </c>
      <c r="AB335" s="39">
        <f t="shared" si="3082"/>
        <v>0</v>
      </c>
      <c r="AC335" s="39">
        <v>0</v>
      </c>
      <c r="AD335" s="39">
        <f t="shared" si="3083"/>
        <v>0</v>
      </c>
      <c r="AE335" s="39">
        <v>0</v>
      </c>
      <c r="AF335" s="39">
        <f t="shared" si="3084"/>
        <v>0</v>
      </c>
      <c r="AG335" s="39">
        <v>0</v>
      </c>
      <c r="AH335" s="39">
        <f t="shared" si="3085"/>
        <v>0</v>
      </c>
      <c r="AI335" s="39">
        <v>0</v>
      </c>
      <c r="AJ335" s="39">
        <f t="shared" si="3086"/>
        <v>0</v>
      </c>
      <c r="AK335" s="39"/>
      <c r="AL335" s="39">
        <f t="shared" si="3087"/>
        <v>0</v>
      </c>
      <c r="AM335" s="62">
        <v>10</v>
      </c>
      <c r="AN335" s="39">
        <f t="shared" si="3088"/>
        <v>527854.66708333336</v>
      </c>
      <c r="AO335" s="43">
        <v>0</v>
      </c>
      <c r="AP335" s="39">
        <f t="shared" si="3089"/>
        <v>0</v>
      </c>
      <c r="AQ335" s="39">
        <v>0</v>
      </c>
      <c r="AR335" s="39">
        <f t="shared" si="3090"/>
        <v>0</v>
      </c>
      <c r="AS335" s="39">
        <v>2</v>
      </c>
      <c r="AT335" s="39">
        <f t="shared" si="3091"/>
        <v>122760.30871999997</v>
      </c>
      <c r="AU335" s="39">
        <v>0</v>
      </c>
      <c r="AV335" s="39">
        <f t="shared" si="3092"/>
        <v>0</v>
      </c>
      <c r="AW335" s="39"/>
      <c r="AX335" s="39">
        <f t="shared" si="3093"/>
        <v>0</v>
      </c>
      <c r="AY335" s="39"/>
      <c r="AZ335" s="39">
        <f t="shared" si="3094"/>
        <v>0</v>
      </c>
      <c r="BA335" s="39">
        <v>0</v>
      </c>
      <c r="BB335" s="39">
        <f t="shared" si="3095"/>
        <v>0</v>
      </c>
      <c r="BC335" s="39">
        <v>0</v>
      </c>
      <c r="BD335" s="39">
        <f t="shared" si="3096"/>
        <v>0</v>
      </c>
      <c r="BE335" s="39">
        <v>0</v>
      </c>
      <c r="BF335" s="39">
        <f t="shared" si="3097"/>
        <v>0</v>
      </c>
      <c r="BG335" s="39">
        <v>0</v>
      </c>
      <c r="BH335" s="39">
        <f t="shared" si="3098"/>
        <v>0</v>
      </c>
      <c r="BI335" s="39">
        <v>0</v>
      </c>
      <c r="BJ335" s="39">
        <f t="shared" si="3099"/>
        <v>0</v>
      </c>
      <c r="BK335" s="39">
        <v>0</v>
      </c>
      <c r="BL335" s="39">
        <f t="shared" si="3100"/>
        <v>0</v>
      </c>
      <c r="BM335" s="39">
        <v>0</v>
      </c>
      <c r="BN335" s="39">
        <f t="shared" si="3101"/>
        <v>0</v>
      </c>
      <c r="BO335" s="49"/>
      <c r="BP335" s="39">
        <f t="shared" si="3102"/>
        <v>0</v>
      </c>
      <c r="BQ335" s="39">
        <v>0</v>
      </c>
      <c r="BR335" s="39">
        <f t="shared" si="3103"/>
        <v>0</v>
      </c>
      <c r="BS335" s="39">
        <v>0</v>
      </c>
      <c r="BT335" s="39">
        <f t="shared" si="3104"/>
        <v>0</v>
      </c>
      <c r="BU335" s="39">
        <v>0</v>
      </c>
      <c r="BV335" s="39">
        <f t="shared" si="3105"/>
        <v>0</v>
      </c>
      <c r="BW335" s="39">
        <v>0</v>
      </c>
      <c r="BX335" s="39">
        <f t="shared" si="3106"/>
        <v>0</v>
      </c>
      <c r="BY335" s="39"/>
      <c r="BZ335" s="39">
        <f t="shared" si="3107"/>
        <v>0</v>
      </c>
      <c r="CA335" s="39">
        <v>0</v>
      </c>
      <c r="CB335" s="39">
        <f t="shared" si="3108"/>
        <v>0</v>
      </c>
      <c r="CC335" s="39">
        <v>0</v>
      </c>
      <c r="CD335" s="39">
        <f t="shared" si="3109"/>
        <v>0</v>
      </c>
      <c r="CE335" s="39">
        <v>0</v>
      </c>
      <c r="CF335" s="39">
        <f t="shared" si="3110"/>
        <v>0</v>
      </c>
      <c r="CG335" s="39"/>
      <c r="CH335" s="39">
        <f t="shared" si="3111"/>
        <v>0</v>
      </c>
      <c r="CI335" s="39"/>
      <c r="CJ335" s="39">
        <f t="shared" si="3112"/>
        <v>0</v>
      </c>
      <c r="CK335" s="39"/>
      <c r="CL335" s="39">
        <f t="shared" si="3113"/>
        <v>0</v>
      </c>
      <c r="CM335" s="39"/>
      <c r="CN335" s="39">
        <f t="shared" si="3114"/>
        <v>0</v>
      </c>
      <c r="CO335" s="39"/>
      <c r="CP335" s="39">
        <f t="shared" si="3115"/>
        <v>0</v>
      </c>
      <c r="CQ335" s="44"/>
      <c r="CR335" s="39">
        <f t="shared" si="3116"/>
        <v>0</v>
      </c>
      <c r="CS335" s="39"/>
      <c r="CT335" s="39">
        <f t="shared" si="3117"/>
        <v>0</v>
      </c>
      <c r="CU335" s="39"/>
      <c r="CV335" s="39">
        <f t="shared" si="3118"/>
        <v>0</v>
      </c>
      <c r="CW335" s="39"/>
      <c r="CX335" s="39">
        <f t="shared" si="3119"/>
        <v>0</v>
      </c>
      <c r="CY335" s="39"/>
      <c r="CZ335" s="39">
        <f t="shared" si="3120"/>
        <v>0</v>
      </c>
      <c r="DA335" s="39"/>
      <c r="DB335" s="39">
        <f t="shared" si="3121"/>
        <v>0</v>
      </c>
      <c r="DC335" s="39"/>
      <c r="DD335" s="39">
        <f t="shared" si="3122"/>
        <v>0</v>
      </c>
      <c r="DE335" s="39"/>
      <c r="DF335" s="39">
        <f t="shared" si="3123"/>
        <v>0</v>
      </c>
      <c r="DG335" s="39"/>
      <c r="DH335" s="39">
        <f t="shared" si="3124"/>
        <v>0</v>
      </c>
      <c r="DI335" s="39"/>
      <c r="DJ335" s="39">
        <f t="shared" si="3125"/>
        <v>0</v>
      </c>
      <c r="DK335" s="39"/>
      <c r="DL335" s="39">
        <f t="shared" si="3126"/>
        <v>0</v>
      </c>
      <c r="DM335" s="39"/>
      <c r="DN335" s="39">
        <f t="shared" si="3127"/>
        <v>0</v>
      </c>
      <c r="DO335" s="39"/>
      <c r="DP335" s="39">
        <f t="shared" si="3129"/>
        <v>0</v>
      </c>
      <c r="DQ335" s="39">
        <f t="shared" si="3128"/>
        <v>16</v>
      </c>
      <c r="DR335" s="39">
        <f t="shared" si="3128"/>
        <v>863024.5321366667</v>
      </c>
    </row>
    <row r="336" spans="1:122" ht="15.75" customHeight="1" x14ac:dyDescent="0.25">
      <c r="A336" s="86">
        <v>35</v>
      </c>
      <c r="B336" s="100"/>
      <c r="C336" s="88" t="s">
        <v>467</v>
      </c>
      <c r="D336" s="95">
        <f t="shared" ref="D336:D363" si="3130">D335</f>
        <v>19063</v>
      </c>
      <c r="E336" s="96">
        <v>18530</v>
      </c>
      <c r="F336" s="96">
        <v>18715</v>
      </c>
      <c r="G336" s="101">
        <v>1.4</v>
      </c>
      <c r="H336" s="97">
        <v>1</v>
      </c>
      <c r="I336" s="97">
        <v>1</v>
      </c>
      <c r="J336" s="98"/>
      <c r="K336" s="95">
        <v>1.4</v>
      </c>
      <c r="L336" s="95">
        <v>1.68</v>
      </c>
      <c r="M336" s="95">
        <v>2.23</v>
      </c>
      <c r="N336" s="95">
        <v>2.57</v>
      </c>
      <c r="O336" s="45">
        <f t="shared" ref="O336:BZ336" si="3131">SUM(O337:O345)</f>
        <v>933</v>
      </c>
      <c r="P336" s="45">
        <f t="shared" si="3131"/>
        <v>36498948.934524998</v>
      </c>
      <c r="Q336" s="45">
        <f t="shared" si="3131"/>
        <v>101</v>
      </c>
      <c r="R336" s="45">
        <f t="shared" si="3131"/>
        <v>4224155.3084499994</v>
      </c>
      <c r="S336" s="94">
        <v>0</v>
      </c>
      <c r="T336" s="94">
        <f t="shared" ref="T336" si="3132">SUM(T337:T345)</f>
        <v>0</v>
      </c>
      <c r="U336" s="45">
        <f t="shared" si="3131"/>
        <v>0</v>
      </c>
      <c r="V336" s="45">
        <f t="shared" si="3131"/>
        <v>0</v>
      </c>
      <c r="W336" s="45">
        <f t="shared" si="3131"/>
        <v>0</v>
      </c>
      <c r="X336" s="45">
        <f t="shared" si="3131"/>
        <v>0</v>
      </c>
      <c r="Y336" s="45">
        <f t="shared" si="3131"/>
        <v>115</v>
      </c>
      <c r="Z336" s="45">
        <f t="shared" si="3131"/>
        <v>4859986.5461583333</v>
      </c>
      <c r="AA336" s="94">
        <f t="shared" si="3131"/>
        <v>0</v>
      </c>
      <c r="AB336" s="94">
        <f t="shared" si="3131"/>
        <v>0</v>
      </c>
      <c r="AC336" s="94">
        <f t="shared" si="3131"/>
        <v>0</v>
      </c>
      <c r="AD336" s="94">
        <f t="shared" si="3131"/>
        <v>0</v>
      </c>
      <c r="AE336" s="94">
        <f t="shared" si="3131"/>
        <v>0</v>
      </c>
      <c r="AF336" s="94">
        <f t="shared" si="3131"/>
        <v>0</v>
      </c>
      <c r="AG336" s="45">
        <f t="shared" si="3131"/>
        <v>165</v>
      </c>
      <c r="AH336" s="45">
        <f t="shared" si="3131"/>
        <v>7060381.858016666</v>
      </c>
      <c r="AI336" s="45">
        <f t="shared" si="3131"/>
        <v>4</v>
      </c>
      <c r="AJ336" s="45">
        <f t="shared" si="3131"/>
        <v>141830.72096666665</v>
      </c>
      <c r="AK336" s="45">
        <f t="shared" si="3131"/>
        <v>1</v>
      </c>
      <c r="AL336" s="45">
        <f t="shared" si="3131"/>
        <v>79006.374766666646</v>
      </c>
      <c r="AM336" s="45">
        <f t="shared" si="3131"/>
        <v>0</v>
      </c>
      <c r="AN336" s="45">
        <f t="shared" si="3131"/>
        <v>0</v>
      </c>
      <c r="AO336" s="94">
        <f t="shared" si="3131"/>
        <v>17</v>
      </c>
      <c r="AP336" s="94">
        <f t="shared" si="3131"/>
        <v>634800.01746</v>
      </c>
      <c r="AQ336" s="94">
        <f t="shared" si="3131"/>
        <v>16</v>
      </c>
      <c r="AR336" s="94">
        <f t="shared" si="3131"/>
        <v>573414.94167999993</v>
      </c>
      <c r="AS336" s="94">
        <f t="shared" si="3131"/>
        <v>330</v>
      </c>
      <c r="AT336" s="94">
        <f t="shared" si="3131"/>
        <v>15601219.971092001</v>
      </c>
      <c r="AU336" s="94">
        <f t="shared" si="3131"/>
        <v>2</v>
      </c>
      <c r="AV336" s="94">
        <f t="shared" si="3131"/>
        <v>184026.80604</v>
      </c>
      <c r="AW336" s="94">
        <f t="shared" si="3131"/>
        <v>0</v>
      </c>
      <c r="AX336" s="94">
        <f t="shared" si="3131"/>
        <v>0</v>
      </c>
      <c r="AY336" s="94">
        <f t="shared" si="3131"/>
        <v>0</v>
      </c>
      <c r="AZ336" s="94">
        <f t="shared" si="3131"/>
        <v>0</v>
      </c>
      <c r="BA336" s="94">
        <f t="shared" si="3131"/>
        <v>53</v>
      </c>
      <c r="BB336" s="94">
        <f t="shared" si="3131"/>
        <v>2394769.2357399999</v>
      </c>
      <c r="BC336" s="94">
        <f t="shared" si="3131"/>
        <v>0</v>
      </c>
      <c r="BD336" s="94">
        <f t="shared" si="3131"/>
        <v>0</v>
      </c>
      <c r="BE336" s="94">
        <f t="shared" si="3131"/>
        <v>0</v>
      </c>
      <c r="BF336" s="94">
        <f t="shared" si="3131"/>
        <v>0</v>
      </c>
      <c r="BG336" s="94">
        <f t="shared" si="3131"/>
        <v>0</v>
      </c>
      <c r="BH336" s="94">
        <f t="shared" si="3131"/>
        <v>0</v>
      </c>
      <c r="BI336" s="94">
        <f t="shared" si="3131"/>
        <v>0</v>
      </c>
      <c r="BJ336" s="94">
        <f t="shared" si="3131"/>
        <v>0</v>
      </c>
      <c r="BK336" s="94">
        <f t="shared" si="3131"/>
        <v>180</v>
      </c>
      <c r="BL336" s="94">
        <f t="shared" si="3131"/>
        <v>6862214.2889299989</v>
      </c>
      <c r="BM336" s="94">
        <f t="shared" si="3131"/>
        <v>103</v>
      </c>
      <c r="BN336" s="94">
        <f t="shared" si="3131"/>
        <v>4047859.6533200005</v>
      </c>
      <c r="BO336" s="94">
        <f t="shared" si="3131"/>
        <v>0</v>
      </c>
      <c r="BP336" s="94">
        <f t="shared" si="3131"/>
        <v>0</v>
      </c>
      <c r="BQ336" s="94">
        <f t="shared" si="3131"/>
        <v>5</v>
      </c>
      <c r="BR336" s="94">
        <f t="shared" si="3131"/>
        <v>269791.87535999995</v>
      </c>
      <c r="BS336" s="94">
        <f t="shared" si="3131"/>
        <v>50</v>
      </c>
      <c r="BT336" s="94">
        <f t="shared" si="3131"/>
        <v>1274090.8786666668</v>
      </c>
      <c r="BU336" s="94">
        <f t="shared" si="3131"/>
        <v>30</v>
      </c>
      <c r="BV336" s="94">
        <f t="shared" si="3131"/>
        <v>760999.01756666659</v>
      </c>
      <c r="BW336" s="94">
        <f t="shared" si="3131"/>
        <v>0</v>
      </c>
      <c r="BX336" s="94">
        <f t="shared" si="3131"/>
        <v>0</v>
      </c>
      <c r="BY336" s="94">
        <f t="shared" si="3131"/>
        <v>0</v>
      </c>
      <c r="BZ336" s="94">
        <f t="shared" si="3131"/>
        <v>0</v>
      </c>
      <c r="CA336" s="94">
        <f t="shared" ref="CA336:DR336" si="3133">SUM(CA337:CA345)</f>
        <v>0</v>
      </c>
      <c r="CB336" s="94">
        <f t="shared" si="3133"/>
        <v>0</v>
      </c>
      <c r="CC336" s="94">
        <f t="shared" si="3133"/>
        <v>30</v>
      </c>
      <c r="CD336" s="94">
        <f t="shared" si="3133"/>
        <v>1284628.4724000001</v>
      </c>
      <c r="CE336" s="94">
        <f t="shared" si="3133"/>
        <v>0</v>
      </c>
      <c r="CF336" s="94">
        <f t="shared" si="3133"/>
        <v>0</v>
      </c>
      <c r="CG336" s="94">
        <f t="shared" si="3133"/>
        <v>0</v>
      </c>
      <c r="CH336" s="94">
        <f t="shared" si="3133"/>
        <v>0</v>
      </c>
      <c r="CI336" s="94">
        <f t="shared" si="3133"/>
        <v>156</v>
      </c>
      <c r="CJ336" s="94">
        <f t="shared" si="3133"/>
        <v>4565795.6701933341</v>
      </c>
      <c r="CK336" s="94">
        <f t="shared" si="3133"/>
        <v>25</v>
      </c>
      <c r="CL336" s="94">
        <f t="shared" si="3133"/>
        <v>902634.12014999997</v>
      </c>
      <c r="CM336" s="94">
        <f t="shared" si="3133"/>
        <v>344</v>
      </c>
      <c r="CN336" s="94">
        <f t="shared" si="3133"/>
        <v>15818486.933101999</v>
      </c>
      <c r="CO336" s="94">
        <f t="shared" si="3133"/>
        <v>160</v>
      </c>
      <c r="CP336" s="94">
        <f t="shared" si="3133"/>
        <v>8706750.1426710002</v>
      </c>
      <c r="CQ336" s="99">
        <f t="shared" si="3133"/>
        <v>7</v>
      </c>
      <c r="CR336" s="94">
        <f t="shared" si="3133"/>
        <v>290549.67176666664</v>
      </c>
      <c r="CS336" s="94">
        <f t="shared" si="3133"/>
        <v>76</v>
      </c>
      <c r="CT336" s="94">
        <f t="shared" si="3133"/>
        <v>4101443.6910159998</v>
      </c>
      <c r="CU336" s="94">
        <f t="shared" si="3133"/>
        <v>56</v>
      </c>
      <c r="CV336" s="94">
        <f t="shared" si="3133"/>
        <v>2462886.2080760002</v>
      </c>
      <c r="CW336" s="94">
        <f t="shared" si="3133"/>
        <v>76</v>
      </c>
      <c r="CX336" s="94">
        <f t="shared" si="3133"/>
        <v>4038028.7924969997</v>
      </c>
      <c r="CY336" s="94">
        <f t="shared" si="3133"/>
        <v>38</v>
      </c>
      <c r="CZ336" s="94">
        <f t="shared" si="3133"/>
        <v>1673610.6866919997</v>
      </c>
      <c r="DA336" s="94">
        <f t="shared" si="3133"/>
        <v>126</v>
      </c>
      <c r="DB336" s="94">
        <f t="shared" si="3133"/>
        <v>6284342.2829039991</v>
      </c>
      <c r="DC336" s="94">
        <f t="shared" si="3133"/>
        <v>65</v>
      </c>
      <c r="DD336" s="94">
        <f t="shared" si="3133"/>
        <v>2820740.6721666665</v>
      </c>
      <c r="DE336" s="94">
        <f t="shared" si="3133"/>
        <v>11</v>
      </c>
      <c r="DF336" s="94">
        <f t="shared" si="3133"/>
        <v>501941.66573833331</v>
      </c>
      <c r="DG336" s="94">
        <f t="shared" si="3133"/>
        <v>0</v>
      </c>
      <c r="DH336" s="94">
        <f t="shared" si="3133"/>
        <v>0</v>
      </c>
      <c r="DI336" s="94">
        <f t="shared" si="3133"/>
        <v>115</v>
      </c>
      <c r="DJ336" s="94">
        <f t="shared" si="3133"/>
        <v>6587188.1989200003</v>
      </c>
      <c r="DK336" s="94">
        <f t="shared" si="3133"/>
        <v>10</v>
      </c>
      <c r="DL336" s="94">
        <f t="shared" si="3133"/>
        <v>711799.14119999995</v>
      </c>
      <c r="DM336" s="94">
        <f t="shared" si="3133"/>
        <v>35</v>
      </c>
      <c r="DN336" s="94">
        <f t="shared" si="3133"/>
        <v>2723190.7116345833</v>
      </c>
      <c r="DO336" s="94">
        <f t="shared" si="3133"/>
        <v>0</v>
      </c>
      <c r="DP336" s="94">
        <f t="shared" si="3133"/>
        <v>0</v>
      </c>
      <c r="DQ336" s="94">
        <f t="shared" si="3133"/>
        <v>3435</v>
      </c>
      <c r="DR336" s="94">
        <f t="shared" si="3133"/>
        <v>148941513.48986626</v>
      </c>
    </row>
    <row r="337" spans="1:122" ht="15.75" customHeight="1" x14ac:dyDescent="0.25">
      <c r="A337" s="46"/>
      <c r="B337" s="47">
        <v>291</v>
      </c>
      <c r="C337" s="33" t="s">
        <v>468</v>
      </c>
      <c r="D337" s="34">
        <f t="shared" si="3130"/>
        <v>19063</v>
      </c>
      <c r="E337" s="35">
        <v>18530</v>
      </c>
      <c r="F337" s="35">
        <v>18715</v>
      </c>
      <c r="G337" s="48">
        <v>1.02</v>
      </c>
      <c r="H337" s="37">
        <v>1</v>
      </c>
      <c r="I337" s="37">
        <v>1</v>
      </c>
      <c r="J337" s="38"/>
      <c r="K337" s="34">
        <v>1.4</v>
      </c>
      <c r="L337" s="34">
        <v>1.68</v>
      </c>
      <c r="M337" s="34">
        <v>2.23</v>
      </c>
      <c r="N337" s="34">
        <v>2.57</v>
      </c>
      <c r="O337" s="39">
        <v>131</v>
      </c>
      <c r="P337" s="39">
        <f t="shared" ref="P337:P345" si="3134">(O337/12*5*$D337*$G337*$H337*$K337*P$9)+(O337/12*4*$E337*$G337*$I337*$K337*P$10)+(O337/12*3*$F337*$G337*$I337*$K337*P$10)</f>
        <v>3734495.3838499994</v>
      </c>
      <c r="Q337" s="39">
        <v>0</v>
      </c>
      <c r="R337" s="39">
        <f t="shared" ref="R337:R345" si="3135">(Q337/12*5*$D337*$G337*$H337*$K337*R$9)+(Q337/12*4*$E337*$G337*$I337*$K337*R$10)+(Q337/12*3*$F337*$G337*$I337*$K337*R$10)</f>
        <v>0</v>
      </c>
      <c r="S337" s="39">
        <v>0</v>
      </c>
      <c r="T337" s="39">
        <f t="shared" ref="T337:T345" si="3136">(S337/12*5*$D337*$G337*$H337*$K337*T$9)+(S337/12*4*$E337*$G337*$I337*$K337*T$10)+(S337/12*3*$F337*$G337*$I337*$K337*T$10)</f>
        <v>0</v>
      </c>
      <c r="U337" s="39"/>
      <c r="V337" s="39">
        <f t="shared" ref="V337:V345" si="3137">(U337/12*5*$D337*$G337*$H337*$K337*V$9)+(U337/12*4*$E337*$G337*$I337*$K337*V$10)+(U337/12*3*$F337*$G337*$I337*$K337*V$10)</f>
        <v>0</v>
      </c>
      <c r="W337" s="39">
        <v>0</v>
      </c>
      <c r="X337" s="39">
        <f t="shared" ref="X337:X345" si="3138">(W337/12*5*$D337*$G337*$H337*$K337*X$9)+(W337/12*4*$E337*$G337*$I337*$K337*X$10)+(W337/12*3*$F337*$G337*$I337*$K337*X$10)</f>
        <v>0</v>
      </c>
      <c r="Y337" s="39"/>
      <c r="Z337" s="39">
        <f t="shared" ref="Z337:Z345" si="3139">(Y337/12*5*$D337*$G337*$H337*$K337*Z$9)+(Y337/12*4*$E337*$G337*$I337*$K337*Z$10)+(Y337/12*3*$F337*$G337*$I337*$K337*Z$10)</f>
        <v>0</v>
      </c>
      <c r="AA337" s="39">
        <v>0</v>
      </c>
      <c r="AB337" s="39">
        <f t="shared" ref="AB337:AB345" si="3140">(AA337/12*5*$D337*$G337*$H337*$K337*AB$9)+(AA337/12*4*$E337*$G337*$I337*$K337*AB$10)+(AA337/12*3*$F337*$G337*$I337*$K337*AB$10)</f>
        <v>0</v>
      </c>
      <c r="AC337" s="39">
        <v>0</v>
      </c>
      <c r="AD337" s="39">
        <f t="shared" ref="AD337:AD345" si="3141">(AC337/12*5*$D337*$G337*$H337*$K337*AD$9)+(AC337/12*4*$E337*$G337*$I337*$K337*AD$10)+(AC337/12*3*$F337*$G337*$I337*$K337*AD$10)</f>
        <v>0</v>
      </c>
      <c r="AE337" s="39">
        <v>0</v>
      </c>
      <c r="AF337" s="39">
        <f t="shared" ref="AF337:AF345" si="3142">(AE337/12*5*$D337*$G337*$H337*$K337*AF$9)+(AE337/12*4*$E337*$G337*$I337*$K337*AF$10)+(AE337/12*3*$F337*$G337*$I337*$K337*AF$10)</f>
        <v>0</v>
      </c>
      <c r="AG337" s="39">
        <v>0</v>
      </c>
      <c r="AH337" s="39">
        <f t="shared" ref="AH337:AH345" si="3143">(AG337/12*5*$D337*$G337*$H337*$K337*AH$9)+(AG337/12*4*$E337*$G337*$I337*$K337*AH$10)+(AG337/12*3*$F337*$G337*$I337*$K337*AH$10)</f>
        <v>0</v>
      </c>
      <c r="AI337" s="39"/>
      <c r="AJ337" s="39">
        <f t="shared" ref="AJ337:AJ345" si="3144">(AI337/12*5*$D337*$G337*$H337*$K337*AJ$9)+(AI337/12*4*$E337*$G337*$I337*$K337*AJ$10)+(AI337/12*3*$F337*$G337*$I337*$K337*AJ$10)</f>
        <v>0</v>
      </c>
      <c r="AK337" s="39"/>
      <c r="AL337" s="39">
        <f t="shared" ref="AL337:AL345" si="3145">(AK337/12*5*$D337*$G337*$H337*$K337*AL$9)+(AK337/12*4*$E337*$G337*$I337*$K337*AL$10)+(AK337/12*3*$F337*$G337*$I337*$K337*AL$10)</f>
        <v>0</v>
      </c>
      <c r="AM337" s="42">
        <v>0</v>
      </c>
      <c r="AN337" s="39">
        <f t="shared" ref="AN337:AN345" si="3146">(AM337/12*5*$D337*$G337*$H337*$K337*AN$9)+(AM337/12*4*$E337*$G337*$I337*$K337*AN$10)+(AM337/12*3*$F337*$G337*$I337*$K337*AN$10)</f>
        <v>0</v>
      </c>
      <c r="AO337" s="43">
        <v>7</v>
      </c>
      <c r="AP337" s="39">
        <f t="shared" ref="AP337:AP345" si="3147">(AO337/12*5*$D337*$G337*$H337*$L337*AP$9)+(AO337/12*4*$E337*$G337*$I337*$L337*AP$10)+(AO337/12*3*$F337*$G337*$I337*$L337*AP$10)</f>
        <v>230660.15901600002</v>
      </c>
      <c r="AQ337" s="39">
        <v>8</v>
      </c>
      <c r="AR337" s="39">
        <f t="shared" ref="AR337:AR345" si="3148">(AQ337/12*5*$D337*$G337*$H337*$L337*AR$9)+(AQ337/12*4*$E337*$G337*$I337*$L337*AR$10)+(AQ337/12*3*$F337*$G337*$I337*$L337*AR$10)</f>
        <v>233021.21136000002</v>
      </c>
      <c r="AS337" s="39">
        <v>15</v>
      </c>
      <c r="AT337" s="39">
        <f t="shared" ref="AT337:AT345" si="3149">(AS337/12*5*$D337*$G337*$H337*$L337*AT$9)+(AS337/12*4*$E337*$G337*$I337*$L337*AT$10)+(AS337/12*3*$F337*$G337*$I337*$L337*AT$11)</f>
        <v>494271.76932000002</v>
      </c>
      <c r="AU337" s="39">
        <v>0</v>
      </c>
      <c r="AV337" s="39">
        <f t="shared" ref="AV337:AV345" si="3150">(AU337/12*5*$D337*$G337*$H337*$L337*AV$9)+(AU337/12*4*$E337*$G337*$I337*$L337*AV$10)+(AU337/12*3*$F337*$G337*$I337*$L337*AV$10)</f>
        <v>0</v>
      </c>
      <c r="AW337" s="39"/>
      <c r="AX337" s="39">
        <f t="shared" ref="AX337:AX345" si="3151">(AW337/12*5*$D337*$G337*$H337*$K337*AX$9)+(AW337/12*4*$E337*$G337*$I337*$K337*AX$10)+(AW337/12*3*$F337*$G337*$I337*$K337*AX$10)</f>
        <v>0</v>
      </c>
      <c r="AY337" s="39"/>
      <c r="AZ337" s="39">
        <f t="shared" ref="AZ337:AZ345" si="3152">(AY337/12*5*$D337*$G337*$H337*$K337*AZ$9)+(AY337/12*4*$E337*$G337*$I337*$K337*AZ$10)+(AY337/12*3*$F337*$G337*$I337*$K337*AZ$10)</f>
        <v>0</v>
      </c>
      <c r="BA337" s="39">
        <v>9</v>
      </c>
      <c r="BB337" s="39">
        <f t="shared" ref="BB337:BB345" si="3153">(BA337/12*5*$D337*$G337*$H337*$L337*BB$9)+(BA337/12*4*$E337*$G337*$I337*$L337*BB$10)+(BA337/12*3*$F337*$G337*$I337*$L337*BB$10)</f>
        <v>288465.83892000001</v>
      </c>
      <c r="BC337" s="39">
        <v>0</v>
      </c>
      <c r="BD337" s="39">
        <f t="shared" ref="BD337:BD345" si="3154">(BC337/12*5*$D337*$G337*$H337*$K337*BD$9)+(BC337/12*4*$E337*$G337*$I337*$K337*BD$10)+(BC337/12*3*$F337*$G337*$I337*$K337*BD$10)</f>
        <v>0</v>
      </c>
      <c r="BE337" s="39">
        <v>0</v>
      </c>
      <c r="BF337" s="39">
        <f t="shared" ref="BF337:BF345" si="3155">(BE337/12*5*$D337*$G337*$H337*$K337*BF$9)+(BE337/12*4*$E337*$G337*$I337*$K337*BF$10)+(BE337/12*3*$F337*$G337*$I337*$K337*BF$10)</f>
        <v>0</v>
      </c>
      <c r="BG337" s="39">
        <v>0</v>
      </c>
      <c r="BH337" s="39">
        <f t="shared" ref="BH337:BH345" si="3156">(BG337/12*5*$D337*$G337*$H337*$K337*BH$9)+(BG337/12*4*$E337*$G337*$I337*$K337*BH$10)+(BG337/12*3*$F337*$G337*$I337*$K337*BH$10)</f>
        <v>0</v>
      </c>
      <c r="BI337" s="39">
        <v>0</v>
      </c>
      <c r="BJ337" s="39">
        <f t="shared" ref="BJ337:BJ345" si="3157">(BI337/12*5*$D337*$G337*$H337*$L337*BJ$9)+(BI337/12*4*$E337*$G337*$I337*$L337*BJ$10)+(BI337/12*3*$F337*$G337*$I337*$L337*BJ$10)</f>
        <v>0</v>
      </c>
      <c r="BK337" s="39">
        <v>46</v>
      </c>
      <c r="BL337" s="39">
        <f t="shared" ref="BL337:BL345" si="3158">(BK337/12*5*$D337*$G337*$H337*$K337*BL$9)+(BK337/12*4*$E337*$G337*$I337*$K337*BL$10)+(BK337/12*3*$F337*$G337*$I337*$K337*BL$10)</f>
        <v>1320219.3473700001</v>
      </c>
      <c r="BM337" s="39">
        <v>5</v>
      </c>
      <c r="BN337" s="39">
        <f t="shared" ref="BN337:BN345" si="3159">(BM337/12*5*$D337*$G337*$H337*$K337*BN$9)+(BM337/12*4*$E337*$G337*$I337*$K337*BN$10)+(BM337/12*3*$F337*$G337*$I337*$K337*BN$11)</f>
        <v>137297.71369999999</v>
      </c>
      <c r="BO337" s="49">
        <v>0</v>
      </c>
      <c r="BP337" s="39">
        <f t="shared" ref="BP337:BP345" si="3160">(BO337/12*5*$D337*$G337*$H337*$L337*BP$9)+(BO337/12*4*$E337*$G337*$I337*$L337*BP$10)+(BO337/12*3*$F337*$G337*$I337*$L337*BP$10)</f>
        <v>0</v>
      </c>
      <c r="BQ337" s="39"/>
      <c r="BR337" s="39">
        <f t="shared" ref="BR337:BR345" si="3161">(BQ337/12*5*$D337*$G337*$H337*$L337*BR$9)+(BQ337/12*4*$E337*$G337*$I337*$L337*BR$10)+(BQ337/12*3*$F337*$G337*$I337*$L337*BR$10)</f>
        <v>0</v>
      </c>
      <c r="BS337" s="39">
        <v>0</v>
      </c>
      <c r="BT337" s="39">
        <f t="shared" ref="BT337:BT345" si="3162">(BS337/12*5*$D337*$G337*$H337*$K337*BT$9)+(BS337/12*4*$E337*$G337*$I337*$K337*BT$10)+(BS337/12*3*$F337*$G337*$I337*$K337*BT$10)</f>
        <v>0</v>
      </c>
      <c r="BU337" s="39">
        <v>13</v>
      </c>
      <c r="BV337" s="39">
        <f t="shared" ref="BV337:BV345" si="3163">(BU337/12*5*$D337*$G337*$H337*$K337*BV$9)+(BU337/12*4*$E337*$G337*$I337*$K337*BV$10)+(BU337/12*3*$F337*$G337*$I337*$K337*BV$10)</f>
        <v>263125.08403999999</v>
      </c>
      <c r="BW337" s="39"/>
      <c r="BX337" s="39">
        <f t="shared" ref="BX337:BX345" si="3164">(BW337/12*5*$D337*$G337*$H337*$L337*BX$9)+(BW337/12*4*$E337*$G337*$I337*$L337*BX$10)+(BW337/12*3*$F337*$G337*$I337*$L337*BX$10)</f>
        <v>0</v>
      </c>
      <c r="BY337" s="39"/>
      <c r="BZ337" s="39">
        <f t="shared" ref="BZ337:BZ345" si="3165">(BY337/12*5*$D337*$G337*$H337*$L337*BZ$9)+(BY337/12*4*$E337*$G337*$I337*$L337*BZ$10)+(BY337/12*3*$F337*$G337*$I337*$L337*BZ$10)</f>
        <v>0</v>
      </c>
      <c r="CA337" s="39">
        <v>0</v>
      </c>
      <c r="CB337" s="39">
        <f t="shared" ref="CB337:CB345" si="3166">(CA337/12*5*$D337*$G337*$H337*$K337*CB$9)+(CA337/12*4*$E337*$G337*$I337*$K337*CB$10)+(CA337/12*3*$F337*$G337*$I337*$K337*CB$10)</f>
        <v>0</v>
      </c>
      <c r="CC337" s="39"/>
      <c r="CD337" s="39">
        <f t="shared" ref="CD337:CD345" si="3167">(CC337/12*5*$D337*$G337*$H337*$L337*CD$9)+(CC337/12*4*$E337*$G337*$I337*$L337*CD$10)+(CC337/12*3*$F337*$G337*$I337*$L337*CD$10)</f>
        <v>0</v>
      </c>
      <c r="CE337" s="39">
        <v>0</v>
      </c>
      <c r="CF337" s="39">
        <f t="shared" ref="CF337:CF345" si="3168">(CE337/12*5*$D337*$G337*$H337*$K337*CF$9)+(CE337/12*4*$E337*$G337*$I337*$K337*CF$10)+(CE337/12*3*$F337*$G337*$I337*$K337*CF$10)</f>
        <v>0</v>
      </c>
      <c r="CG337" s="39"/>
      <c r="CH337" s="39">
        <f t="shared" ref="CH337:CH345" si="3169">(CG337/12*5*$D337*$G337*$H337*$K337*CH$9)+(CG337/12*4*$E337*$G337*$I337*$K337*CH$10)+(CG337/12*3*$F337*$G337*$I337*$K337*CH$10)</f>
        <v>0</v>
      </c>
      <c r="CI337" s="39">
        <v>5</v>
      </c>
      <c r="CJ337" s="39">
        <f t="shared" ref="CJ337:CJ345" si="3170">(CI337/12*5*$D337*$G337*$H337*$K337*CJ$9)+(CI337/12*4*$E337*$G337*$I337*$K337*CJ$10)+(CI337/12*3*$F337*$G337*$I337*$K337*CJ$10)</f>
        <v>101201.95540000001</v>
      </c>
      <c r="CK337" s="39">
        <v>5</v>
      </c>
      <c r="CL337" s="39">
        <f t="shared" ref="CL337:CL345" si="3171">(CK337/12*5*$D337*$G337*$H337*$K337*CL$9)+(CK337/12*4*$E337*$G337*$I337*$K337*CL$10)+(CK337/12*3*$F337*$G337*$I337*$K337*CL$10)</f>
        <v>133548.99950000001</v>
      </c>
      <c r="CM337" s="39">
        <v>32</v>
      </c>
      <c r="CN337" s="39">
        <f t="shared" ref="CN337:CN345" si="3172">(CM337/12*5*$D337*$G337*$H337*$L337*CN$9)+(CM337/12*4*$E337*$G337*$I337*$L337*CN$10)+(CM337/12*3*$F337*$G337*$I337*$L337*CN$10)</f>
        <v>1045299.8613119998</v>
      </c>
      <c r="CO337" s="39">
        <v>3</v>
      </c>
      <c r="CP337" s="39">
        <f t="shared" ref="CP337:CP345" si="3173">(CO337/12*5*$D337*$G337*$H337*$L337*CP$9)+(CO337/12*4*$E337*$G337*$I337*$L337*CP$10)+(CO337/12*3*$F337*$G337*$I337*$L337*CP$10)</f>
        <v>112658.697774</v>
      </c>
      <c r="CQ337" s="44"/>
      <c r="CR337" s="39">
        <f t="shared" ref="CR337:CR345" si="3174">(CQ337/12*5*$D337*$G337*$H337*$K337*CR$9)+(CQ337/12*4*$E337*$G337*$I337*$K337*CR$10)+(CQ337/12*3*$F337*$G337*$I337*$K337*CR$10)</f>
        <v>0</v>
      </c>
      <c r="CS337" s="39">
        <v>2</v>
      </c>
      <c r="CT337" s="39">
        <f t="shared" ref="CT337:CT345" si="3175">(CS337/12*5*$D337*$G337*$H337*$L337*CT$9)+(CS337/12*4*$E337*$G337*$I337*$L337*CT$10)+(CS337/12*3*$F337*$G337*$I337*$L337*CT$10)</f>
        <v>73407.13396799998</v>
      </c>
      <c r="CU337" s="39">
        <v>10</v>
      </c>
      <c r="CV337" s="39">
        <f t="shared" ref="CV337:CV345" si="3176">(CU337/12*5*$D337*$G337*$H337*$L337*CV$9)+(CU337/12*4*$E337*$G337*$I337*$L337*CV$10)+(CU337/12*3*$F337*$G337*$I337*$L337*CV$10)</f>
        <v>319042.91748000006</v>
      </c>
      <c r="CW337" s="39"/>
      <c r="CX337" s="39">
        <f t="shared" ref="CX337:CX345" si="3177">(CW337/12*5*$D337*$G337*$H337*$L337*CX$9)+(CW337/12*4*$E337*$G337*$I337*$L337*CX$10)+(CW337/12*3*$F337*$G337*$I337*$L337*CX$10)</f>
        <v>0</v>
      </c>
      <c r="CY337" s="39">
        <v>21</v>
      </c>
      <c r="CZ337" s="39">
        <f t="shared" ref="CZ337:CZ345" si="3178">(CY337/12*5*$D337*$G337*$H337*$L337*CZ$9)+(CY337/12*4*$E337*$G337*$I337*$L337*CZ$10)+(CY337/12*3*$F337*$G337*$I337*$L337*CZ$10)</f>
        <v>770774.90666400001</v>
      </c>
      <c r="DA337" s="39">
        <v>8</v>
      </c>
      <c r="DB337" s="39">
        <f t="shared" ref="DB337:DB345" si="3179">(DA337/12*5*$D337*$G337*$H337*$L337*DB$9)+(DA337/12*4*$E337*$G337*$I337*$L337*DB$10)+(DA337/12*3*$F337*$G337*$I337*$L337*DB$10)</f>
        <v>294172.97515199997</v>
      </c>
      <c r="DC337" s="39">
        <v>1</v>
      </c>
      <c r="DD337" s="39">
        <f t="shared" ref="DD337:DD345" si="3180">(DC337/12*5*$D337*$G337*$H337*$K337*DD$9)+(DC337/12*4*$E337*$G337*$I337*$K337*DD$10)+(DC337/12*3*$F337*$G337*$I337*$K337*DD$10)</f>
        <v>30333.742599999994</v>
      </c>
      <c r="DE337" s="39"/>
      <c r="DF337" s="39">
        <f t="shared" ref="DF337:DF345" si="3181">(DE337/12*5*$D337*$G337*$H337*$K337*DF$9)+(DE337/12*4*$E337*$G337*$I337*$K337*DF$10)+(DE337/12*3*$F337*$G337*$I337*$K337*DF$10)</f>
        <v>0</v>
      </c>
      <c r="DG337" s="39"/>
      <c r="DH337" s="39">
        <f t="shared" ref="DH337:DH345" si="3182">(DG337/12*5*$D337*$G337*$H337*$L337*DH$9)+(DG337/12*4*$E337*$G337*$I337*$L337*DH$10)+(DG337/12*3*$F337*$G337*$I337*$L337*DH$10)</f>
        <v>0</v>
      </c>
      <c r="DI337" s="39">
        <v>9</v>
      </c>
      <c r="DJ337" s="39">
        <f t="shared" ref="DJ337:DJ345" si="3183">(DI337/12*5*$D337*$G337*$H337*$L337*DJ$9)+(DI337/12*4*$E337*$G337*$I337*$L337*DJ$10)+(DI337/12*3*$F337*$G337*$I337*$L337*DJ$10)</f>
        <v>355248.42947999999</v>
      </c>
      <c r="DK337" s="39">
        <v>1</v>
      </c>
      <c r="DL337" s="39">
        <f t="shared" ref="DL337:DL345" si="3184">(DK337/12*5*$D337*$G337*$H337*$M337*DL$9)+(DK337/12*4*$E337*$G337*$I337*$M337*DL$10)+(DK337/12*3*$F337*$G337*$I337*$M337*DL$10)</f>
        <v>54020.470537499998</v>
      </c>
      <c r="DM337" s="39">
        <v>1</v>
      </c>
      <c r="DN337" s="39">
        <f t="shared" si="3127"/>
        <v>58390.887657499989</v>
      </c>
      <c r="DO337" s="39"/>
      <c r="DP337" s="39">
        <f t="shared" si="3129"/>
        <v>0</v>
      </c>
      <c r="DQ337" s="39">
        <f t="shared" ref="DQ337:DQ345" si="3185">SUM(O337,Q337,S337,U337,W337,Y337,AA337,AC337,AE337,AG337,AI337,AK337,AM337,AO337,AQ337,AS337,AU337,AW337,AY337,BA337,BC337,BE337,BG337,BI337,BK337,BM337,BO337,BQ337,BS337,BU337,BW337,BY337,CA337,CC337,CE337,CG337,CI337,CK337,CM337,CO337,CQ337,CS337,CU337,CW337,CY337,DA337,DC337,DE337,DG337,DI337,DK337,DM337,DO337)</f>
        <v>332</v>
      </c>
      <c r="DR337" s="39">
        <f t="shared" ref="DR337:DR345" si="3186">SUM(P337,R337,T337,V337,X337,Z337,AB337,AD337,AF337,AH337,AJ337,AL337,AN337,AP337,AR337,AT337,AV337,AX337,AZ337,BB337,BD337,BF337,BH337,BJ337,BL337,BN337,BP337,BR337,BT337,BV337,BX337,BZ337,CB337,CD337,CF337,CH337,CJ337,CL337,CN337,CP337,CR337,CT337,CV337,CX337,CZ337,DB337,DD337,DF337,DH337,DJ337,DL337,DN337,DP337)</f>
        <v>10049657.485101001</v>
      </c>
    </row>
    <row r="338" spans="1:122" ht="15.75" customHeight="1" x14ac:dyDescent="0.25">
      <c r="A338" s="46"/>
      <c r="B338" s="47">
        <v>292</v>
      </c>
      <c r="C338" s="33" t="s">
        <v>469</v>
      </c>
      <c r="D338" s="34">
        <f t="shared" si="3130"/>
        <v>19063</v>
      </c>
      <c r="E338" s="35">
        <v>18530</v>
      </c>
      <c r="F338" s="35">
        <v>18715</v>
      </c>
      <c r="G338" s="48">
        <v>1.49</v>
      </c>
      <c r="H338" s="37">
        <v>1</v>
      </c>
      <c r="I338" s="37">
        <v>1</v>
      </c>
      <c r="J338" s="38"/>
      <c r="K338" s="34">
        <v>1.4</v>
      </c>
      <c r="L338" s="34">
        <v>1.68</v>
      </c>
      <c r="M338" s="34">
        <v>2.23</v>
      </c>
      <c r="N338" s="34">
        <v>2.57</v>
      </c>
      <c r="O338" s="39">
        <v>614</v>
      </c>
      <c r="P338" s="39">
        <f t="shared" si="3134"/>
        <v>25569079.82988333</v>
      </c>
      <c r="Q338" s="39">
        <v>100</v>
      </c>
      <c r="R338" s="39">
        <f t="shared" si="3135"/>
        <v>4164345.2491666665</v>
      </c>
      <c r="S338" s="39"/>
      <c r="T338" s="39">
        <f t="shared" si="3136"/>
        <v>0</v>
      </c>
      <c r="U338" s="39"/>
      <c r="V338" s="39">
        <f t="shared" si="3137"/>
        <v>0</v>
      </c>
      <c r="W338" s="39"/>
      <c r="X338" s="39">
        <f t="shared" si="3138"/>
        <v>0</v>
      </c>
      <c r="Y338" s="39">
        <v>113</v>
      </c>
      <c r="Z338" s="39">
        <f t="shared" si="3139"/>
        <v>4705710.1315583335</v>
      </c>
      <c r="AA338" s="39"/>
      <c r="AB338" s="39">
        <f t="shared" si="3140"/>
        <v>0</v>
      </c>
      <c r="AC338" s="39"/>
      <c r="AD338" s="39">
        <f t="shared" si="3141"/>
        <v>0</v>
      </c>
      <c r="AE338" s="39">
        <v>0</v>
      </c>
      <c r="AF338" s="39">
        <f t="shared" si="3142"/>
        <v>0</v>
      </c>
      <c r="AG338" s="39">
        <v>0</v>
      </c>
      <c r="AH338" s="39">
        <f t="shared" si="3143"/>
        <v>0</v>
      </c>
      <c r="AI338" s="39">
        <v>4</v>
      </c>
      <c r="AJ338" s="39">
        <f t="shared" si="3144"/>
        <v>141830.72096666665</v>
      </c>
      <c r="AK338" s="39"/>
      <c r="AL338" s="39">
        <f t="shared" si="3145"/>
        <v>0</v>
      </c>
      <c r="AM338" s="42">
        <v>0</v>
      </c>
      <c r="AN338" s="39">
        <f t="shared" si="3146"/>
        <v>0</v>
      </c>
      <c r="AO338" s="43">
        <v>4</v>
      </c>
      <c r="AP338" s="39">
        <f t="shared" si="3147"/>
        <v>192539.85262399999</v>
      </c>
      <c r="AQ338" s="39">
        <v>8</v>
      </c>
      <c r="AR338" s="39">
        <f t="shared" si="3148"/>
        <v>340393.73031999997</v>
      </c>
      <c r="AS338" s="39">
        <v>302</v>
      </c>
      <c r="AT338" s="39">
        <f t="shared" si="3149"/>
        <v>14536758.873112001</v>
      </c>
      <c r="AU338" s="39"/>
      <c r="AV338" s="39">
        <f t="shared" si="3150"/>
        <v>0</v>
      </c>
      <c r="AW338" s="39"/>
      <c r="AX338" s="39">
        <f t="shared" si="3151"/>
        <v>0</v>
      </c>
      <c r="AY338" s="39"/>
      <c r="AZ338" s="39">
        <f t="shared" si="3152"/>
        <v>0</v>
      </c>
      <c r="BA338" s="39">
        <v>39</v>
      </c>
      <c r="BB338" s="39">
        <f t="shared" si="3153"/>
        <v>1826007.6143399996</v>
      </c>
      <c r="BC338" s="39"/>
      <c r="BD338" s="39">
        <f t="shared" si="3154"/>
        <v>0</v>
      </c>
      <c r="BE338" s="39"/>
      <c r="BF338" s="39">
        <f t="shared" si="3155"/>
        <v>0</v>
      </c>
      <c r="BG338" s="39"/>
      <c r="BH338" s="39">
        <f t="shared" si="3156"/>
        <v>0</v>
      </c>
      <c r="BI338" s="39"/>
      <c r="BJ338" s="39">
        <f t="shared" si="3157"/>
        <v>0</v>
      </c>
      <c r="BK338" s="39">
        <v>125</v>
      </c>
      <c r="BL338" s="39">
        <f t="shared" si="3158"/>
        <v>5240640.5253124991</v>
      </c>
      <c r="BM338" s="39">
        <v>96</v>
      </c>
      <c r="BN338" s="39">
        <f t="shared" si="3159"/>
        <v>3850797.0524800005</v>
      </c>
      <c r="BO338" s="49"/>
      <c r="BP338" s="39">
        <f t="shared" si="3160"/>
        <v>0</v>
      </c>
      <c r="BQ338" s="39"/>
      <c r="BR338" s="39">
        <f t="shared" si="3161"/>
        <v>0</v>
      </c>
      <c r="BS338" s="39"/>
      <c r="BT338" s="39">
        <f t="shared" si="3162"/>
        <v>0</v>
      </c>
      <c r="BU338" s="39">
        <v>16</v>
      </c>
      <c r="BV338" s="39">
        <f t="shared" si="3163"/>
        <v>473069.53269333323</v>
      </c>
      <c r="BW338" s="39"/>
      <c r="BX338" s="39">
        <f t="shared" si="3164"/>
        <v>0</v>
      </c>
      <c r="BY338" s="39"/>
      <c r="BZ338" s="39">
        <f t="shared" si="3165"/>
        <v>0</v>
      </c>
      <c r="CA338" s="39"/>
      <c r="CB338" s="39">
        <f t="shared" si="3166"/>
        <v>0</v>
      </c>
      <c r="CC338" s="39">
        <v>30</v>
      </c>
      <c r="CD338" s="39">
        <f t="shared" si="3167"/>
        <v>1284628.4724000001</v>
      </c>
      <c r="CE338" s="39"/>
      <c r="CF338" s="39">
        <f t="shared" si="3168"/>
        <v>0</v>
      </c>
      <c r="CG338" s="39"/>
      <c r="CH338" s="39">
        <f t="shared" si="3169"/>
        <v>0</v>
      </c>
      <c r="CI338" s="39">
        <v>151</v>
      </c>
      <c r="CJ338" s="39">
        <f t="shared" si="3170"/>
        <v>4464593.7147933338</v>
      </c>
      <c r="CK338" s="39">
        <v>19</v>
      </c>
      <c r="CL338" s="39">
        <f t="shared" si="3171"/>
        <v>741327.87761666661</v>
      </c>
      <c r="CM338" s="39">
        <v>303</v>
      </c>
      <c r="CN338" s="39">
        <f t="shared" si="3172"/>
        <v>14458380.158900999</v>
      </c>
      <c r="CO338" s="39">
        <v>133</v>
      </c>
      <c r="CP338" s="39">
        <f t="shared" si="3173"/>
        <v>7295939.2607429996</v>
      </c>
      <c r="CQ338" s="44">
        <v>5</v>
      </c>
      <c r="CR338" s="39">
        <f t="shared" si="3174"/>
        <v>221555.27683333334</v>
      </c>
      <c r="CS338" s="39">
        <v>70</v>
      </c>
      <c r="CT338" s="39">
        <f t="shared" si="3175"/>
        <v>3753119.6435599998</v>
      </c>
      <c r="CU338" s="39">
        <v>46</v>
      </c>
      <c r="CV338" s="39">
        <f t="shared" si="3176"/>
        <v>2143843.2905959999</v>
      </c>
      <c r="CW338" s="39">
        <v>72</v>
      </c>
      <c r="CX338" s="39">
        <f t="shared" si="3177"/>
        <v>3867509.4086159999</v>
      </c>
      <c r="CY338" s="39">
        <v>16</v>
      </c>
      <c r="CZ338" s="39">
        <f t="shared" si="3178"/>
        <v>857855.91852799989</v>
      </c>
      <c r="DA338" s="39">
        <v>90</v>
      </c>
      <c r="DB338" s="39">
        <f t="shared" si="3179"/>
        <v>4834386.7607699996</v>
      </c>
      <c r="DC338" s="39">
        <v>60</v>
      </c>
      <c r="DD338" s="39">
        <f t="shared" si="3180"/>
        <v>2658663.3219999997</v>
      </c>
      <c r="DE338" s="39">
        <v>11</v>
      </c>
      <c r="DF338" s="39">
        <f t="shared" si="3181"/>
        <v>501941.66573833331</v>
      </c>
      <c r="DG338" s="39"/>
      <c r="DH338" s="39">
        <f t="shared" si="3182"/>
        <v>0</v>
      </c>
      <c r="DI338" s="39">
        <v>97</v>
      </c>
      <c r="DJ338" s="39">
        <f t="shared" si="3183"/>
        <v>5593034.3695799997</v>
      </c>
      <c r="DK338" s="39">
        <v>6</v>
      </c>
      <c r="DL338" s="39">
        <f t="shared" si="3184"/>
        <v>473473.53588749998</v>
      </c>
      <c r="DM338" s="39">
        <v>24</v>
      </c>
      <c r="DN338" s="39">
        <f t="shared" si="3127"/>
        <v>2047115.82611</v>
      </c>
      <c r="DO338" s="39"/>
      <c r="DP338" s="39">
        <f t="shared" si="3129"/>
        <v>0</v>
      </c>
      <c r="DQ338" s="39">
        <f t="shared" si="3185"/>
        <v>2554</v>
      </c>
      <c r="DR338" s="39">
        <f t="shared" si="3186"/>
        <v>116238541.61513001</v>
      </c>
    </row>
    <row r="339" spans="1:122" ht="15.75" customHeight="1" x14ac:dyDescent="0.25">
      <c r="A339" s="46"/>
      <c r="B339" s="47">
        <v>293</v>
      </c>
      <c r="C339" s="33" t="s">
        <v>470</v>
      </c>
      <c r="D339" s="34">
        <f t="shared" si="3130"/>
        <v>19063</v>
      </c>
      <c r="E339" s="35">
        <v>18530</v>
      </c>
      <c r="F339" s="35">
        <v>18715</v>
      </c>
      <c r="G339" s="48">
        <v>2.14</v>
      </c>
      <c r="H339" s="37">
        <v>1</v>
      </c>
      <c r="I339" s="37">
        <v>1</v>
      </c>
      <c r="J339" s="38"/>
      <c r="K339" s="34">
        <v>1.4</v>
      </c>
      <c r="L339" s="34">
        <v>1.68</v>
      </c>
      <c r="M339" s="34">
        <v>2.23</v>
      </c>
      <c r="N339" s="34">
        <v>2.57</v>
      </c>
      <c r="O339" s="39">
        <v>8</v>
      </c>
      <c r="P339" s="39">
        <f t="shared" si="3134"/>
        <v>478480.47426666669</v>
      </c>
      <c r="Q339" s="39">
        <v>1</v>
      </c>
      <c r="R339" s="39">
        <f t="shared" si="3135"/>
        <v>59810.059283333336</v>
      </c>
      <c r="S339" s="39"/>
      <c r="T339" s="39">
        <f t="shared" si="3136"/>
        <v>0</v>
      </c>
      <c r="U339" s="39"/>
      <c r="V339" s="39">
        <f t="shared" si="3137"/>
        <v>0</v>
      </c>
      <c r="W339" s="39"/>
      <c r="X339" s="39">
        <f t="shared" si="3138"/>
        <v>0</v>
      </c>
      <c r="Y339" s="39">
        <v>0</v>
      </c>
      <c r="Z339" s="39">
        <f t="shared" si="3139"/>
        <v>0</v>
      </c>
      <c r="AA339" s="39"/>
      <c r="AB339" s="39">
        <f t="shared" si="3140"/>
        <v>0</v>
      </c>
      <c r="AC339" s="39"/>
      <c r="AD339" s="39">
        <f t="shared" si="3141"/>
        <v>0</v>
      </c>
      <c r="AE339" s="39">
        <v>0</v>
      </c>
      <c r="AF339" s="39">
        <f t="shared" si="3142"/>
        <v>0</v>
      </c>
      <c r="AG339" s="39">
        <v>0</v>
      </c>
      <c r="AH339" s="39">
        <f t="shared" si="3143"/>
        <v>0</v>
      </c>
      <c r="AI339" s="39"/>
      <c r="AJ339" s="39">
        <f t="shared" si="3144"/>
        <v>0</v>
      </c>
      <c r="AK339" s="39"/>
      <c r="AL339" s="39">
        <f t="shared" si="3145"/>
        <v>0</v>
      </c>
      <c r="AM339" s="42">
        <v>0</v>
      </c>
      <c r="AN339" s="39">
        <f t="shared" si="3146"/>
        <v>0</v>
      </c>
      <c r="AO339" s="43">
        <v>0</v>
      </c>
      <c r="AP339" s="39">
        <f t="shared" si="3147"/>
        <v>0</v>
      </c>
      <c r="AQ339" s="39"/>
      <c r="AR339" s="39">
        <f t="shared" si="3148"/>
        <v>0</v>
      </c>
      <c r="AS339" s="39">
        <v>2</v>
      </c>
      <c r="AT339" s="39">
        <f t="shared" si="3149"/>
        <v>138266.87403199999</v>
      </c>
      <c r="AU339" s="39"/>
      <c r="AV339" s="39">
        <f t="shared" si="3150"/>
        <v>0</v>
      </c>
      <c r="AW339" s="39"/>
      <c r="AX339" s="39">
        <f t="shared" si="3151"/>
        <v>0</v>
      </c>
      <c r="AY339" s="39"/>
      <c r="AZ339" s="39">
        <f t="shared" si="3152"/>
        <v>0</v>
      </c>
      <c r="BA339" s="39">
        <v>3</v>
      </c>
      <c r="BB339" s="39">
        <f t="shared" si="3153"/>
        <v>201737.54748000001</v>
      </c>
      <c r="BC339" s="39"/>
      <c r="BD339" s="39">
        <f t="shared" si="3154"/>
        <v>0</v>
      </c>
      <c r="BE339" s="39"/>
      <c r="BF339" s="39">
        <f t="shared" si="3155"/>
        <v>0</v>
      </c>
      <c r="BG339" s="39"/>
      <c r="BH339" s="39">
        <f t="shared" si="3156"/>
        <v>0</v>
      </c>
      <c r="BI339" s="39"/>
      <c r="BJ339" s="39">
        <f t="shared" si="3157"/>
        <v>0</v>
      </c>
      <c r="BK339" s="39">
        <v>0</v>
      </c>
      <c r="BL339" s="39">
        <f t="shared" si="3158"/>
        <v>0</v>
      </c>
      <c r="BM339" s="39"/>
      <c r="BN339" s="39">
        <f t="shared" si="3159"/>
        <v>0</v>
      </c>
      <c r="BO339" s="49"/>
      <c r="BP339" s="39">
        <f t="shared" si="3160"/>
        <v>0</v>
      </c>
      <c r="BQ339" s="39"/>
      <c r="BR339" s="39">
        <f t="shared" si="3161"/>
        <v>0</v>
      </c>
      <c r="BS339" s="39"/>
      <c r="BT339" s="39">
        <f t="shared" si="3162"/>
        <v>0</v>
      </c>
      <c r="BU339" s="39"/>
      <c r="BV339" s="39">
        <f t="shared" si="3163"/>
        <v>0</v>
      </c>
      <c r="BW339" s="39"/>
      <c r="BX339" s="39">
        <f t="shared" si="3164"/>
        <v>0</v>
      </c>
      <c r="BY339" s="39"/>
      <c r="BZ339" s="39">
        <f t="shared" si="3165"/>
        <v>0</v>
      </c>
      <c r="CA339" s="39"/>
      <c r="CB339" s="39">
        <f t="shared" si="3166"/>
        <v>0</v>
      </c>
      <c r="CC339" s="39"/>
      <c r="CD339" s="39">
        <f t="shared" si="3167"/>
        <v>0</v>
      </c>
      <c r="CE339" s="39"/>
      <c r="CF339" s="39">
        <f t="shared" si="3168"/>
        <v>0</v>
      </c>
      <c r="CG339" s="39"/>
      <c r="CH339" s="39">
        <f t="shared" si="3169"/>
        <v>0</v>
      </c>
      <c r="CI339" s="39"/>
      <c r="CJ339" s="39">
        <f t="shared" si="3170"/>
        <v>0</v>
      </c>
      <c r="CK339" s="39"/>
      <c r="CL339" s="39">
        <f t="shared" si="3171"/>
        <v>0</v>
      </c>
      <c r="CM339" s="39"/>
      <c r="CN339" s="39">
        <f t="shared" si="3172"/>
        <v>0</v>
      </c>
      <c r="CO339" s="39"/>
      <c r="CP339" s="39">
        <f t="shared" si="3173"/>
        <v>0</v>
      </c>
      <c r="CQ339" s="44"/>
      <c r="CR339" s="39">
        <f t="shared" si="3174"/>
        <v>0</v>
      </c>
      <c r="CS339" s="39"/>
      <c r="CT339" s="39">
        <f t="shared" si="3175"/>
        <v>0</v>
      </c>
      <c r="CU339" s="39"/>
      <c r="CV339" s="39">
        <f t="shared" si="3176"/>
        <v>0</v>
      </c>
      <c r="CW339" s="39"/>
      <c r="CX339" s="39">
        <f t="shared" si="3177"/>
        <v>0</v>
      </c>
      <c r="CY339" s="39"/>
      <c r="CZ339" s="39">
        <f t="shared" si="3178"/>
        <v>0</v>
      </c>
      <c r="DA339" s="39"/>
      <c r="DB339" s="39">
        <f t="shared" si="3179"/>
        <v>0</v>
      </c>
      <c r="DC339" s="39"/>
      <c r="DD339" s="39">
        <f t="shared" si="3180"/>
        <v>0</v>
      </c>
      <c r="DE339" s="39"/>
      <c r="DF339" s="39">
        <f t="shared" si="3181"/>
        <v>0</v>
      </c>
      <c r="DG339" s="39"/>
      <c r="DH339" s="39">
        <f t="shared" si="3182"/>
        <v>0</v>
      </c>
      <c r="DI339" s="39"/>
      <c r="DJ339" s="39">
        <f t="shared" si="3183"/>
        <v>0</v>
      </c>
      <c r="DK339" s="39"/>
      <c r="DL339" s="39">
        <f t="shared" si="3184"/>
        <v>0</v>
      </c>
      <c r="DM339" s="39"/>
      <c r="DN339" s="39">
        <f t="shared" si="3127"/>
        <v>0</v>
      </c>
      <c r="DO339" s="39"/>
      <c r="DP339" s="39">
        <f t="shared" si="3129"/>
        <v>0</v>
      </c>
      <c r="DQ339" s="39">
        <f t="shared" si="3185"/>
        <v>14</v>
      </c>
      <c r="DR339" s="39">
        <f t="shared" si="3186"/>
        <v>878294.95506200008</v>
      </c>
    </row>
    <row r="340" spans="1:122" ht="27.75" customHeight="1" x14ac:dyDescent="0.25">
      <c r="A340" s="46"/>
      <c r="B340" s="47">
        <v>294</v>
      </c>
      <c r="C340" s="33" t="s">
        <v>471</v>
      </c>
      <c r="D340" s="34">
        <f t="shared" si="3130"/>
        <v>19063</v>
      </c>
      <c r="E340" s="35">
        <v>18530</v>
      </c>
      <c r="F340" s="35">
        <v>18715</v>
      </c>
      <c r="G340" s="48">
        <v>1.25</v>
      </c>
      <c r="H340" s="37">
        <v>1</v>
      </c>
      <c r="I340" s="37">
        <v>1</v>
      </c>
      <c r="J340" s="38"/>
      <c r="K340" s="34">
        <v>1.4</v>
      </c>
      <c r="L340" s="34">
        <v>1.68</v>
      </c>
      <c r="M340" s="34">
        <v>2.23</v>
      </c>
      <c r="N340" s="34">
        <v>2.57</v>
      </c>
      <c r="O340" s="39">
        <v>147</v>
      </c>
      <c r="P340" s="39">
        <f t="shared" si="3134"/>
        <v>5135559.9968750002</v>
      </c>
      <c r="Q340" s="39">
        <v>0</v>
      </c>
      <c r="R340" s="39">
        <f t="shared" si="3135"/>
        <v>0</v>
      </c>
      <c r="S340" s="39">
        <v>0</v>
      </c>
      <c r="T340" s="39">
        <f t="shared" si="3136"/>
        <v>0</v>
      </c>
      <c r="U340" s="39"/>
      <c r="V340" s="39">
        <f t="shared" si="3137"/>
        <v>0</v>
      </c>
      <c r="W340" s="39"/>
      <c r="X340" s="39">
        <f t="shared" si="3138"/>
        <v>0</v>
      </c>
      <c r="Y340" s="39">
        <v>0</v>
      </c>
      <c r="Z340" s="39">
        <f t="shared" si="3139"/>
        <v>0</v>
      </c>
      <c r="AA340" s="39">
        <v>0</v>
      </c>
      <c r="AB340" s="39">
        <f t="shared" si="3140"/>
        <v>0</v>
      </c>
      <c r="AC340" s="39">
        <v>0</v>
      </c>
      <c r="AD340" s="39">
        <f t="shared" si="3141"/>
        <v>0</v>
      </c>
      <c r="AE340" s="39">
        <v>0</v>
      </c>
      <c r="AF340" s="39">
        <f t="shared" si="3142"/>
        <v>0</v>
      </c>
      <c r="AG340" s="39">
        <v>0</v>
      </c>
      <c r="AH340" s="39">
        <f t="shared" si="3143"/>
        <v>0</v>
      </c>
      <c r="AI340" s="39"/>
      <c r="AJ340" s="39">
        <f t="shared" si="3144"/>
        <v>0</v>
      </c>
      <c r="AK340" s="39"/>
      <c r="AL340" s="39">
        <f t="shared" si="3145"/>
        <v>0</v>
      </c>
      <c r="AM340" s="42">
        <v>0</v>
      </c>
      <c r="AN340" s="39">
        <f t="shared" si="3146"/>
        <v>0</v>
      </c>
      <c r="AO340" s="43">
        <v>1</v>
      </c>
      <c r="AP340" s="39">
        <f t="shared" si="3147"/>
        <v>40381.680499999995</v>
      </c>
      <c r="AQ340" s="39">
        <v>0</v>
      </c>
      <c r="AR340" s="39">
        <f t="shared" si="3148"/>
        <v>0</v>
      </c>
      <c r="AS340" s="39">
        <v>9</v>
      </c>
      <c r="AT340" s="39">
        <f t="shared" si="3149"/>
        <v>363435.12450000003</v>
      </c>
      <c r="AU340" s="39">
        <v>0</v>
      </c>
      <c r="AV340" s="39">
        <f t="shared" si="3150"/>
        <v>0</v>
      </c>
      <c r="AW340" s="39"/>
      <c r="AX340" s="39">
        <f t="shared" si="3151"/>
        <v>0</v>
      </c>
      <c r="AY340" s="39"/>
      <c r="AZ340" s="39">
        <f t="shared" si="3152"/>
        <v>0</v>
      </c>
      <c r="BA340" s="39">
        <v>2</v>
      </c>
      <c r="BB340" s="39">
        <f t="shared" si="3153"/>
        <v>78558.234999999986</v>
      </c>
      <c r="BC340" s="39">
        <v>0</v>
      </c>
      <c r="BD340" s="39">
        <f t="shared" si="3154"/>
        <v>0</v>
      </c>
      <c r="BE340" s="39">
        <v>0</v>
      </c>
      <c r="BF340" s="39">
        <f t="shared" si="3155"/>
        <v>0</v>
      </c>
      <c r="BG340" s="39">
        <v>0</v>
      </c>
      <c r="BH340" s="39">
        <f t="shared" si="3156"/>
        <v>0</v>
      </c>
      <c r="BI340" s="39">
        <v>0</v>
      </c>
      <c r="BJ340" s="39">
        <f t="shared" si="3157"/>
        <v>0</v>
      </c>
      <c r="BK340" s="39">
        <v>3</v>
      </c>
      <c r="BL340" s="39">
        <f t="shared" si="3158"/>
        <v>105516.25218749999</v>
      </c>
      <c r="BM340" s="39"/>
      <c r="BN340" s="39">
        <f t="shared" si="3159"/>
        <v>0</v>
      </c>
      <c r="BO340" s="49">
        <v>0</v>
      </c>
      <c r="BP340" s="39">
        <f t="shared" si="3160"/>
        <v>0</v>
      </c>
      <c r="BQ340" s="39"/>
      <c r="BR340" s="39">
        <f t="shared" si="3161"/>
        <v>0</v>
      </c>
      <c r="BS340" s="39"/>
      <c r="BT340" s="39">
        <f t="shared" si="3162"/>
        <v>0</v>
      </c>
      <c r="BU340" s="39">
        <v>1</v>
      </c>
      <c r="BV340" s="39">
        <f t="shared" si="3163"/>
        <v>24804.400833333326</v>
      </c>
      <c r="BW340" s="39">
        <v>0</v>
      </c>
      <c r="BX340" s="39">
        <f t="shared" si="3164"/>
        <v>0</v>
      </c>
      <c r="BY340" s="39"/>
      <c r="BZ340" s="39">
        <f t="shared" si="3165"/>
        <v>0</v>
      </c>
      <c r="CA340" s="39">
        <v>0</v>
      </c>
      <c r="CB340" s="39">
        <f t="shared" si="3166"/>
        <v>0</v>
      </c>
      <c r="CC340" s="39">
        <v>0</v>
      </c>
      <c r="CD340" s="39">
        <f t="shared" si="3167"/>
        <v>0</v>
      </c>
      <c r="CE340" s="39">
        <v>0</v>
      </c>
      <c r="CF340" s="39">
        <f t="shared" si="3168"/>
        <v>0</v>
      </c>
      <c r="CG340" s="39"/>
      <c r="CH340" s="39">
        <f t="shared" si="3169"/>
        <v>0</v>
      </c>
      <c r="CI340" s="39"/>
      <c r="CJ340" s="39">
        <f t="shared" si="3170"/>
        <v>0</v>
      </c>
      <c r="CK340" s="39"/>
      <c r="CL340" s="39">
        <f t="shared" si="3171"/>
        <v>0</v>
      </c>
      <c r="CM340" s="39">
        <v>1</v>
      </c>
      <c r="CN340" s="39">
        <f t="shared" si="3172"/>
        <v>40031.397874999995</v>
      </c>
      <c r="CO340" s="39">
        <v>16</v>
      </c>
      <c r="CP340" s="39">
        <f t="shared" si="3173"/>
        <v>736331.35799999977</v>
      </c>
      <c r="CQ340" s="44"/>
      <c r="CR340" s="39">
        <f t="shared" si="3174"/>
        <v>0</v>
      </c>
      <c r="CS340" s="39"/>
      <c r="CT340" s="39">
        <f t="shared" si="3175"/>
        <v>0</v>
      </c>
      <c r="CU340" s="39"/>
      <c r="CV340" s="39">
        <f t="shared" si="3176"/>
        <v>0</v>
      </c>
      <c r="CW340" s="39">
        <v>1</v>
      </c>
      <c r="CX340" s="39">
        <f t="shared" si="3177"/>
        <v>45063.262124999987</v>
      </c>
      <c r="CY340" s="39">
        <v>1</v>
      </c>
      <c r="CZ340" s="39">
        <f t="shared" si="3178"/>
        <v>44979.861499999992</v>
      </c>
      <c r="DA340" s="39">
        <v>12</v>
      </c>
      <c r="DB340" s="39">
        <f t="shared" si="3179"/>
        <v>540759.14549999998</v>
      </c>
      <c r="DC340" s="39">
        <v>1</v>
      </c>
      <c r="DD340" s="39">
        <f t="shared" si="3180"/>
        <v>37173.704166666663</v>
      </c>
      <c r="DE340" s="39"/>
      <c r="DF340" s="39">
        <f t="shared" si="3181"/>
        <v>0</v>
      </c>
      <c r="DG340" s="39"/>
      <c r="DH340" s="39">
        <f t="shared" si="3182"/>
        <v>0</v>
      </c>
      <c r="DI340" s="39">
        <v>1</v>
      </c>
      <c r="DJ340" s="39">
        <f t="shared" si="3183"/>
        <v>48372.607499999991</v>
      </c>
      <c r="DK340" s="39"/>
      <c r="DL340" s="39">
        <f t="shared" si="3184"/>
        <v>0</v>
      </c>
      <c r="DM340" s="39">
        <v>1</v>
      </c>
      <c r="DN340" s="39">
        <f t="shared" si="3127"/>
        <v>71557.460364583312</v>
      </c>
      <c r="DO340" s="39"/>
      <c r="DP340" s="39">
        <f t="shared" si="3129"/>
        <v>0</v>
      </c>
      <c r="DQ340" s="39">
        <f t="shared" si="3185"/>
        <v>197</v>
      </c>
      <c r="DR340" s="39">
        <f t="shared" si="3186"/>
        <v>7312524.4869270818</v>
      </c>
    </row>
    <row r="341" spans="1:122" ht="27.75" customHeight="1" x14ac:dyDescent="0.25">
      <c r="A341" s="46"/>
      <c r="B341" s="47">
        <v>295</v>
      </c>
      <c r="C341" s="33" t="s">
        <v>472</v>
      </c>
      <c r="D341" s="34">
        <f t="shared" si="3130"/>
        <v>19063</v>
      </c>
      <c r="E341" s="35">
        <v>18530</v>
      </c>
      <c r="F341" s="35">
        <v>18715</v>
      </c>
      <c r="G341" s="48">
        <v>2.76</v>
      </c>
      <c r="H341" s="37">
        <v>1</v>
      </c>
      <c r="I341" s="37">
        <v>1</v>
      </c>
      <c r="J341" s="38"/>
      <c r="K341" s="34">
        <v>1.4</v>
      </c>
      <c r="L341" s="34">
        <v>1.68</v>
      </c>
      <c r="M341" s="34">
        <v>2.23</v>
      </c>
      <c r="N341" s="34">
        <v>2.57</v>
      </c>
      <c r="O341" s="39">
        <v>13</v>
      </c>
      <c r="P341" s="39">
        <f t="shared" si="3134"/>
        <v>1002796.6949</v>
      </c>
      <c r="Q341" s="39">
        <v>0</v>
      </c>
      <c r="R341" s="39">
        <f t="shared" si="3135"/>
        <v>0</v>
      </c>
      <c r="S341" s="39"/>
      <c r="T341" s="39">
        <f t="shared" si="3136"/>
        <v>0</v>
      </c>
      <c r="U341" s="39"/>
      <c r="V341" s="39">
        <f t="shared" si="3137"/>
        <v>0</v>
      </c>
      <c r="W341" s="39"/>
      <c r="X341" s="39">
        <f t="shared" si="3138"/>
        <v>0</v>
      </c>
      <c r="Y341" s="39">
        <v>2</v>
      </c>
      <c r="Z341" s="39">
        <f t="shared" si="3139"/>
        <v>154276.41459999996</v>
      </c>
      <c r="AA341" s="39"/>
      <c r="AB341" s="39">
        <f t="shared" si="3140"/>
        <v>0</v>
      </c>
      <c r="AC341" s="39"/>
      <c r="AD341" s="39">
        <f t="shared" si="3141"/>
        <v>0</v>
      </c>
      <c r="AE341" s="39">
        <v>0</v>
      </c>
      <c r="AF341" s="39">
        <f t="shared" si="3142"/>
        <v>0</v>
      </c>
      <c r="AG341" s="39">
        <v>0</v>
      </c>
      <c r="AH341" s="39">
        <f t="shared" si="3143"/>
        <v>0</v>
      </c>
      <c r="AI341" s="39"/>
      <c r="AJ341" s="39">
        <f t="shared" si="3144"/>
        <v>0</v>
      </c>
      <c r="AK341" s="39"/>
      <c r="AL341" s="39">
        <f t="shared" si="3145"/>
        <v>0</v>
      </c>
      <c r="AM341" s="42">
        <v>0</v>
      </c>
      <c r="AN341" s="39">
        <f t="shared" si="3146"/>
        <v>0</v>
      </c>
      <c r="AO341" s="43">
        <v>0</v>
      </c>
      <c r="AP341" s="39">
        <f t="shared" si="3147"/>
        <v>0</v>
      </c>
      <c r="AQ341" s="39"/>
      <c r="AR341" s="39">
        <f t="shared" si="3148"/>
        <v>0</v>
      </c>
      <c r="AS341" s="39"/>
      <c r="AT341" s="39">
        <f t="shared" si="3149"/>
        <v>0</v>
      </c>
      <c r="AU341" s="39">
        <v>2</v>
      </c>
      <c r="AV341" s="39">
        <f t="shared" si="3150"/>
        <v>184026.80604</v>
      </c>
      <c r="AW341" s="39"/>
      <c r="AX341" s="39">
        <f t="shared" si="3151"/>
        <v>0</v>
      </c>
      <c r="AY341" s="39"/>
      <c r="AZ341" s="39">
        <f t="shared" si="3152"/>
        <v>0</v>
      </c>
      <c r="BA341" s="39"/>
      <c r="BB341" s="39">
        <f t="shared" si="3153"/>
        <v>0</v>
      </c>
      <c r="BC341" s="39"/>
      <c r="BD341" s="39">
        <f t="shared" si="3154"/>
        <v>0</v>
      </c>
      <c r="BE341" s="39"/>
      <c r="BF341" s="39">
        <f t="shared" si="3155"/>
        <v>0</v>
      </c>
      <c r="BG341" s="39"/>
      <c r="BH341" s="39">
        <f t="shared" si="3156"/>
        <v>0</v>
      </c>
      <c r="BI341" s="39"/>
      <c r="BJ341" s="39">
        <f t="shared" si="3157"/>
        <v>0</v>
      </c>
      <c r="BK341" s="39">
        <v>0</v>
      </c>
      <c r="BL341" s="39">
        <f t="shared" si="3158"/>
        <v>0</v>
      </c>
      <c r="BM341" s="39"/>
      <c r="BN341" s="39">
        <f t="shared" si="3159"/>
        <v>0</v>
      </c>
      <c r="BO341" s="49"/>
      <c r="BP341" s="39">
        <f t="shared" si="3160"/>
        <v>0</v>
      </c>
      <c r="BQ341" s="39"/>
      <c r="BR341" s="39">
        <f t="shared" si="3161"/>
        <v>0</v>
      </c>
      <c r="BS341" s="39"/>
      <c r="BT341" s="39">
        <f t="shared" si="3162"/>
        <v>0</v>
      </c>
      <c r="BU341" s="39"/>
      <c r="BV341" s="39">
        <f t="shared" si="3163"/>
        <v>0</v>
      </c>
      <c r="BW341" s="39"/>
      <c r="BX341" s="39">
        <f t="shared" si="3164"/>
        <v>0</v>
      </c>
      <c r="BY341" s="39"/>
      <c r="BZ341" s="39">
        <f t="shared" si="3165"/>
        <v>0</v>
      </c>
      <c r="CA341" s="39"/>
      <c r="CB341" s="39">
        <f t="shared" si="3166"/>
        <v>0</v>
      </c>
      <c r="CC341" s="39"/>
      <c r="CD341" s="39">
        <f t="shared" si="3167"/>
        <v>0</v>
      </c>
      <c r="CE341" s="39"/>
      <c r="CF341" s="39">
        <f t="shared" si="3168"/>
        <v>0</v>
      </c>
      <c r="CG341" s="39"/>
      <c r="CH341" s="39">
        <f t="shared" si="3169"/>
        <v>0</v>
      </c>
      <c r="CI341" s="39"/>
      <c r="CJ341" s="39">
        <f t="shared" si="3170"/>
        <v>0</v>
      </c>
      <c r="CK341" s="39"/>
      <c r="CL341" s="39">
        <f t="shared" si="3171"/>
        <v>0</v>
      </c>
      <c r="CM341" s="39"/>
      <c r="CN341" s="39">
        <f t="shared" si="3172"/>
        <v>0</v>
      </c>
      <c r="CO341" s="39"/>
      <c r="CP341" s="39">
        <f t="shared" si="3173"/>
        <v>0</v>
      </c>
      <c r="CQ341" s="44"/>
      <c r="CR341" s="39">
        <f t="shared" si="3174"/>
        <v>0</v>
      </c>
      <c r="CS341" s="39">
        <v>2</v>
      </c>
      <c r="CT341" s="39">
        <f t="shared" si="3175"/>
        <v>198631.06838399995</v>
      </c>
      <c r="CU341" s="39"/>
      <c r="CV341" s="39">
        <f t="shared" si="3176"/>
        <v>0</v>
      </c>
      <c r="CW341" s="39"/>
      <c r="CX341" s="39">
        <f t="shared" si="3177"/>
        <v>0</v>
      </c>
      <c r="CY341" s="39"/>
      <c r="CZ341" s="39">
        <f t="shared" si="3178"/>
        <v>0</v>
      </c>
      <c r="DA341" s="39"/>
      <c r="DB341" s="39">
        <f t="shared" si="3179"/>
        <v>0</v>
      </c>
      <c r="DC341" s="39"/>
      <c r="DD341" s="39">
        <f t="shared" si="3180"/>
        <v>0</v>
      </c>
      <c r="DE341" s="39"/>
      <c r="DF341" s="39">
        <f t="shared" si="3181"/>
        <v>0</v>
      </c>
      <c r="DG341" s="39"/>
      <c r="DH341" s="39">
        <f t="shared" si="3182"/>
        <v>0</v>
      </c>
      <c r="DI341" s="39"/>
      <c r="DJ341" s="39">
        <f t="shared" si="3183"/>
        <v>0</v>
      </c>
      <c r="DK341" s="39"/>
      <c r="DL341" s="39">
        <f t="shared" si="3184"/>
        <v>0</v>
      </c>
      <c r="DM341" s="39"/>
      <c r="DN341" s="39">
        <f t="shared" si="3127"/>
        <v>0</v>
      </c>
      <c r="DO341" s="39"/>
      <c r="DP341" s="39">
        <f t="shared" si="3129"/>
        <v>0</v>
      </c>
      <c r="DQ341" s="39">
        <f t="shared" si="3185"/>
        <v>19</v>
      </c>
      <c r="DR341" s="39">
        <f t="shared" si="3186"/>
        <v>1539730.9839239998</v>
      </c>
    </row>
    <row r="342" spans="1:122" ht="45" customHeight="1" x14ac:dyDescent="0.25">
      <c r="A342" s="46"/>
      <c r="B342" s="47">
        <v>296</v>
      </c>
      <c r="C342" s="33" t="s">
        <v>473</v>
      </c>
      <c r="D342" s="34">
        <f t="shared" si="3130"/>
        <v>19063</v>
      </c>
      <c r="E342" s="35">
        <v>18530</v>
      </c>
      <c r="F342" s="35">
        <v>18715</v>
      </c>
      <c r="G342" s="48">
        <v>0.76</v>
      </c>
      <c r="H342" s="37">
        <v>1</v>
      </c>
      <c r="I342" s="37">
        <v>1</v>
      </c>
      <c r="J342" s="38"/>
      <c r="K342" s="34">
        <v>1.4</v>
      </c>
      <c r="L342" s="34">
        <v>1.68</v>
      </c>
      <c r="M342" s="34">
        <v>2.23</v>
      </c>
      <c r="N342" s="34">
        <v>2.57</v>
      </c>
      <c r="O342" s="39">
        <v>3</v>
      </c>
      <c r="P342" s="39">
        <f t="shared" si="3134"/>
        <v>63722.866899999994</v>
      </c>
      <c r="Q342" s="39">
        <v>0</v>
      </c>
      <c r="R342" s="39">
        <f t="shared" si="3135"/>
        <v>0</v>
      </c>
      <c r="S342" s="39">
        <v>0</v>
      </c>
      <c r="T342" s="39">
        <f t="shared" si="3136"/>
        <v>0</v>
      </c>
      <c r="U342" s="39"/>
      <c r="V342" s="39">
        <f t="shared" si="3137"/>
        <v>0</v>
      </c>
      <c r="W342" s="39"/>
      <c r="X342" s="39">
        <f t="shared" si="3138"/>
        <v>0</v>
      </c>
      <c r="Y342" s="39">
        <v>0</v>
      </c>
      <c r="Z342" s="39">
        <f t="shared" si="3139"/>
        <v>0</v>
      </c>
      <c r="AA342" s="39">
        <v>0</v>
      </c>
      <c r="AB342" s="39">
        <f t="shared" si="3140"/>
        <v>0</v>
      </c>
      <c r="AC342" s="39">
        <v>0</v>
      </c>
      <c r="AD342" s="39">
        <f t="shared" si="3141"/>
        <v>0</v>
      </c>
      <c r="AE342" s="39">
        <v>0</v>
      </c>
      <c r="AF342" s="39">
        <f t="shared" si="3142"/>
        <v>0</v>
      </c>
      <c r="AG342" s="39">
        <v>2</v>
      </c>
      <c r="AH342" s="39">
        <f t="shared" si="3143"/>
        <v>42481.911266666662</v>
      </c>
      <c r="AI342" s="39">
        <v>0</v>
      </c>
      <c r="AJ342" s="39">
        <f t="shared" si="3144"/>
        <v>0</v>
      </c>
      <c r="AK342" s="39"/>
      <c r="AL342" s="39">
        <f t="shared" si="3145"/>
        <v>0</v>
      </c>
      <c r="AM342" s="42">
        <v>0</v>
      </c>
      <c r="AN342" s="39">
        <f t="shared" si="3146"/>
        <v>0</v>
      </c>
      <c r="AO342" s="43">
        <v>0</v>
      </c>
      <c r="AP342" s="39">
        <f t="shared" si="3147"/>
        <v>0</v>
      </c>
      <c r="AQ342" s="39">
        <v>0</v>
      </c>
      <c r="AR342" s="39">
        <f t="shared" si="3148"/>
        <v>0</v>
      </c>
      <c r="AS342" s="39"/>
      <c r="AT342" s="39">
        <f t="shared" si="3149"/>
        <v>0</v>
      </c>
      <c r="AU342" s="39"/>
      <c r="AV342" s="39">
        <f t="shared" si="3150"/>
        <v>0</v>
      </c>
      <c r="AW342" s="39"/>
      <c r="AX342" s="39">
        <f t="shared" si="3151"/>
        <v>0</v>
      </c>
      <c r="AY342" s="39"/>
      <c r="AZ342" s="39">
        <f t="shared" si="3152"/>
        <v>0</v>
      </c>
      <c r="BA342" s="39">
        <v>0</v>
      </c>
      <c r="BB342" s="39">
        <f t="shared" si="3153"/>
        <v>0</v>
      </c>
      <c r="BC342" s="39">
        <v>0</v>
      </c>
      <c r="BD342" s="39">
        <f t="shared" si="3154"/>
        <v>0</v>
      </c>
      <c r="BE342" s="39">
        <v>0</v>
      </c>
      <c r="BF342" s="39">
        <f t="shared" si="3155"/>
        <v>0</v>
      </c>
      <c r="BG342" s="39">
        <v>0</v>
      </c>
      <c r="BH342" s="39">
        <f t="shared" si="3156"/>
        <v>0</v>
      </c>
      <c r="BI342" s="39">
        <v>0</v>
      </c>
      <c r="BJ342" s="39">
        <f t="shared" si="3157"/>
        <v>0</v>
      </c>
      <c r="BK342" s="39">
        <v>0</v>
      </c>
      <c r="BL342" s="39">
        <f t="shared" si="3158"/>
        <v>0</v>
      </c>
      <c r="BM342" s="39">
        <v>0</v>
      </c>
      <c r="BN342" s="39">
        <f t="shared" si="3159"/>
        <v>0</v>
      </c>
      <c r="BO342" s="49">
        <v>0</v>
      </c>
      <c r="BP342" s="39">
        <f t="shared" si="3160"/>
        <v>0</v>
      </c>
      <c r="BQ342" s="39"/>
      <c r="BR342" s="39">
        <f t="shared" si="3161"/>
        <v>0</v>
      </c>
      <c r="BS342" s="39"/>
      <c r="BT342" s="39">
        <f t="shared" si="3162"/>
        <v>0</v>
      </c>
      <c r="BU342" s="39">
        <v>0</v>
      </c>
      <c r="BV342" s="39">
        <f t="shared" si="3163"/>
        <v>0</v>
      </c>
      <c r="BW342" s="39">
        <v>0</v>
      </c>
      <c r="BX342" s="39">
        <f t="shared" si="3164"/>
        <v>0</v>
      </c>
      <c r="BY342" s="39"/>
      <c r="BZ342" s="39">
        <f t="shared" si="3165"/>
        <v>0</v>
      </c>
      <c r="CA342" s="39">
        <v>0</v>
      </c>
      <c r="CB342" s="39">
        <f t="shared" si="3166"/>
        <v>0</v>
      </c>
      <c r="CC342" s="39"/>
      <c r="CD342" s="39">
        <f t="shared" si="3167"/>
        <v>0</v>
      </c>
      <c r="CE342" s="39">
        <v>0</v>
      </c>
      <c r="CF342" s="39">
        <f t="shared" si="3168"/>
        <v>0</v>
      </c>
      <c r="CG342" s="39"/>
      <c r="CH342" s="39">
        <f t="shared" si="3169"/>
        <v>0</v>
      </c>
      <c r="CI342" s="39"/>
      <c r="CJ342" s="39">
        <f t="shared" si="3170"/>
        <v>0</v>
      </c>
      <c r="CK342" s="39"/>
      <c r="CL342" s="39">
        <f t="shared" si="3171"/>
        <v>0</v>
      </c>
      <c r="CM342" s="39"/>
      <c r="CN342" s="39">
        <f t="shared" si="3172"/>
        <v>0</v>
      </c>
      <c r="CO342" s="39"/>
      <c r="CP342" s="39">
        <f t="shared" si="3173"/>
        <v>0</v>
      </c>
      <c r="CQ342" s="44"/>
      <c r="CR342" s="39">
        <f t="shared" si="3174"/>
        <v>0</v>
      </c>
      <c r="CS342" s="39"/>
      <c r="CT342" s="39">
        <f t="shared" si="3175"/>
        <v>0</v>
      </c>
      <c r="CU342" s="39"/>
      <c r="CV342" s="39">
        <f t="shared" si="3176"/>
        <v>0</v>
      </c>
      <c r="CW342" s="39"/>
      <c r="CX342" s="39">
        <f t="shared" si="3177"/>
        <v>0</v>
      </c>
      <c r="CY342" s="39"/>
      <c r="CZ342" s="39">
        <f t="shared" si="3178"/>
        <v>0</v>
      </c>
      <c r="DA342" s="39"/>
      <c r="DB342" s="39">
        <f t="shared" si="3179"/>
        <v>0</v>
      </c>
      <c r="DC342" s="39"/>
      <c r="DD342" s="39">
        <f t="shared" si="3180"/>
        <v>0</v>
      </c>
      <c r="DE342" s="39"/>
      <c r="DF342" s="39">
        <f t="shared" si="3181"/>
        <v>0</v>
      </c>
      <c r="DG342" s="39"/>
      <c r="DH342" s="39">
        <f t="shared" si="3182"/>
        <v>0</v>
      </c>
      <c r="DI342" s="39"/>
      <c r="DJ342" s="39">
        <f t="shared" si="3183"/>
        <v>0</v>
      </c>
      <c r="DK342" s="39"/>
      <c r="DL342" s="39">
        <f t="shared" si="3184"/>
        <v>0</v>
      </c>
      <c r="DM342" s="39"/>
      <c r="DN342" s="39">
        <f t="shared" si="3127"/>
        <v>0</v>
      </c>
      <c r="DO342" s="39"/>
      <c r="DP342" s="39">
        <f t="shared" si="3129"/>
        <v>0</v>
      </c>
      <c r="DQ342" s="39">
        <f t="shared" si="3185"/>
        <v>5</v>
      </c>
      <c r="DR342" s="39">
        <f t="shared" si="3186"/>
        <v>106204.77816666666</v>
      </c>
    </row>
    <row r="343" spans="1:122" ht="15.75" customHeight="1" x14ac:dyDescent="0.25">
      <c r="A343" s="46"/>
      <c r="B343" s="47">
        <v>297</v>
      </c>
      <c r="C343" s="33" t="s">
        <v>474</v>
      </c>
      <c r="D343" s="34">
        <f t="shared" si="3130"/>
        <v>19063</v>
      </c>
      <c r="E343" s="35">
        <v>18530</v>
      </c>
      <c r="F343" s="35">
        <v>18715</v>
      </c>
      <c r="G343" s="48">
        <v>1.06</v>
      </c>
      <c r="H343" s="37">
        <v>1</v>
      </c>
      <c r="I343" s="37">
        <v>1</v>
      </c>
      <c r="J343" s="38"/>
      <c r="K343" s="34">
        <v>1.4</v>
      </c>
      <c r="L343" s="34">
        <v>1.68</v>
      </c>
      <c r="M343" s="34">
        <v>2.23</v>
      </c>
      <c r="N343" s="34">
        <v>2.57</v>
      </c>
      <c r="O343" s="39">
        <v>13</v>
      </c>
      <c r="P343" s="39">
        <f t="shared" si="3134"/>
        <v>385132.0639833333</v>
      </c>
      <c r="Q343" s="39">
        <v>0</v>
      </c>
      <c r="R343" s="39">
        <f t="shared" si="3135"/>
        <v>0</v>
      </c>
      <c r="S343" s="39">
        <v>0</v>
      </c>
      <c r="T343" s="39">
        <f t="shared" si="3136"/>
        <v>0</v>
      </c>
      <c r="U343" s="39"/>
      <c r="V343" s="39">
        <f t="shared" si="3137"/>
        <v>0</v>
      </c>
      <c r="W343" s="39">
        <v>0</v>
      </c>
      <c r="X343" s="39">
        <f t="shared" si="3138"/>
        <v>0</v>
      </c>
      <c r="Y343" s="39"/>
      <c r="Z343" s="39">
        <f t="shared" si="3139"/>
        <v>0</v>
      </c>
      <c r="AA343" s="39">
        <v>0</v>
      </c>
      <c r="AB343" s="39">
        <f t="shared" si="3140"/>
        <v>0</v>
      </c>
      <c r="AC343" s="39">
        <v>0</v>
      </c>
      <c r="AD343" s="39">
        <f t="shared" si="3141"/>
        <v>0</v>
      </c>
      <c r="AE343" s="39">
        <v>0</v>
      </c>
      <c r="AF343" s="39">
        <f t="shared" si="3142"/>
        <v>0</v>
      </c>
      <c r="AG343" s="39">
        <v>71</v>
      </c>
      <c r="AH343" s="39">
        <f t="shared" si="3143"/>
        <v>2103413.5802166667</v>
      </c>
      <c r="AI343" s="39">
        <v>0</v>
      </c>
      <c r="AJ343" s="39">
        <f t="shared" si="3144"/>
        <v>0</v>
      </c>
      <c r="AK343" s="39"/>
      <c r="AL343" s="39">
        <f t="shared" si="3145"/>
        <v>0</v>
      </c>
      <c r="AM343" s="42">
        <v>0</v>
      </c>
      <c r="AN343" s="39">
        <f t="shared" si="3146"/>
        <v>0</v>
      </c>
      <c r="AO343" s="43">
        <v>5</v>
      </c>
      <c r="AP343" s="39">
        <f t="shared" si="3147"/>
        <v>171218.32531999997</v>
      </c>
      <c r="AQ343" s="39">
        <v>0</v>
      </c>
      <c r="AR343" s="39">
        <f t="shared" si="3148"/>
        <v>0</v>
      </c>
      <c r="AS343" s="39">
        <v>2</v>
      </c>
      <c r="AT343" s="39">
        <f t="shared" si="3149"/>
        <v>68487.330128000001</v>
      </c>
      <c r="AU343" s="39">
        <v>0</v>
      </c>
      <c r="AV343" s="39">
        <f t="shared" si="3150"/>
        <v>0</v>
      </c>
      <c r="AW343" s="39"/>
      <c r="AX343" s="39">
        <f t="shared" si="3151"/>
        <v>0</v>
      </c>
      <c r="AY343" s="39"/>
      <c r="AZ343" s="39">
        <f t="shared" si="3152"/>
        <v>0</v>
      </c>
      <c r="BA343" s="39">
        <v>0</v>
      </c>
      <c r="BB343" s="39">
        <f t="shared" si="3153"/>
        <v>0</v>
      </c>
      <c r="BC343" s="39">
        <v>0</v>
      </c>
      <c r="BD343" s="39">
        <f t="shared" si="3154"/>
        <v>0</v>
      </c>
      <c r="BE343" s="39">
        <v>0</v>
      </c>
      <c r="BF343" s="39">
        <f t="shared" si="3155"/>
        <v>0</v>
      </c>
      <c r="BG343" s="39">
        <v>0</v>
      </c>
      <c r="BH343" s="39">
        <f t="shared" si="3156"/>
        <v>0</v>
      </c>
      <c r="BI343" s="39">
        <v>0</v>
      </c>
      <c r="BJ343" s="39">
        <f t="shared" si="3157"/>
        <v>0</v>
      </c>
      <c r="BK343" s="39">
        <v>0</v>
      </c>
      <c r="BL343" s="39">
        <f t="shared" si="3158"/>
        <v>0</v>
      </c>
      <c r="BM343" s="39">
        <v>1</v>
      </c>
      <c r="BN343" s="39">
        <f t="shared" si="3159"/>
        <v>28536.38755333333</v>
      </c>
      <c r="BO343" s="49">
        <v>0</v>
      </c>
      <c r="BP343" s="39">
        <f t="shared" si="3160"/>
        <v>0</v>
      </c>
      <c r="BQ343" s="39">
        <v>4</v>
      </c>
      <c r="BR343" s="39">
        <f t="shared" si="3161"/>
        <v>151311.84543999998</v>
      </c>
      <c r="BS343" s="39">
        <v>48</v>
      </c>
      <c r="BT343" s="39">
        <f t="shared" si="3162"/>
        <v>1218529.0208000001</v>
      </c>
      <c r="BU343" s="39">
        <v>0</v>
      </c>
      <c r="BV343" s="39">
        <f t="shared" si="3163"/>
        <v>0</v>
      </c>
      <c r="BW343" s="39">
        <v>0</v>
      </c>
      <c r="BX343" s="39">
        <f t="shared" si="3164"/>
        <v>0</v>
      </c>
      <c r="BY343" s="39"/>
      <c r="BZ343" s="39">
        <f t="shared" si="3165"/>
        <v>0</v>
      </c>
      <c r="CA343" s="39">
        <v>0</v>
      </c>
      <c r="CB343" s="39">
        <f t="shared" si="3166"/>
        <v>0</v>
      </c>
      <c r="CC343" s="39">
        <v>0</v>
      </c>
      <c r="CD343" s="39">
        <f t="shared" si="3167"/>
        <v>0</v>
      </c>
      <c r="CE343" s="39">
        <v>0</v>
      </c>
      <c r="CF343" s="39">
        <f t="shared" si="3168"/>
        <v>0</v>
      </c>
      <c r="CG343" s="39"/>
      <c r="CH343" s="39">
        <f t="shared" si="3169"/>
        <v>0</v>
      </c>
      <c r="CI343" s="39"/>
      <c r="CJ343" s="39">
        <f t="shared" si="3170"/>
        <v>0</v>
      </c>
      <c r="CK343" s="39">
        <v>1</v>
      </c>
      <c r="CL343" s="39">
        <f t="shared" si="3171"/>
        <v>27757.243033333332</v>
      </c>
      <c r="CM343" s="39">
        <v>7</v>
      </c>
      <c r="CN343" s="39">
        <f t="shared" si="3172"/>
        <v>237626.37778600003</v>
      </c>
      <c r="CO343" s="39">
        <v>5</v>
      </c>
      <c r="CP343" s="39">
        <f t="shared" si="3173"/>
        <v>195127.80987</v>
      </c>
      <c r="CQ343" s="44"/>
      <c r="CR343" s="39">
        <f t="shared" si="3174"/>
        <v>0</v>
      </c>
      <c r="CS343" s="39">
        <v>2</v>
      </c>
      <c r="CT343" s="39">
        <f t="shared" si="3175"/>
        <v>76285.845103999993</v>
      </c>
      <c r="CU343" s="39"/>
      <c r="CV343" s="39">
        <f t="shared" si="3176"/>
        <v>0</v>
      </c>
      <c r="CW343" s="39"/>
      <c r="CX343" s="39">
        <f t="shared" si="3177"/>
        <v>0</v>
      </c>
      <c r="CY343" s="39"/>
      <c r="CZ343" s="39">
        <f t="shared" si="3178"/>
        <v>0</v>
      </c>
      <c r="DA343" s="39">
        <v>15</v>
      </c>
      <c r="DB343" s="39">
        <f t="shared" si="3179"/>
        <v>573204.69422999991</v>
      </c>
      <c r="DC343" s="39">
        <v>3</v>
      </c>
      <c r="DD343" s="39">
        <f t="shared" si="3180"/>
        <v>94569.903399999981</v>
      </c>
      <c r="DE343" s="39"/>
      <c r="DF343" s="39">
        <f t="shared" si="3181"/>
        <v>0</v>
      </c>
      <c r="DG343" s="39"/>
      <c r="DH343" s="39">
        <f t="shared" si="3182"/>
        <v>0</v>
      </c>
      <c r="DI343" s="39">
        <v>5</v>
      </c>
      <c r="DJ343" s="39">
        <f t="shared" si="3183"/>
        <v>205099.85579999999</v>
      </c>
      <c r="DK343" s="39"/>
      <c r="DL343" s="39">
        <f t="shared" si="3184"/>
        <v>0</v>
      </c>
      <c r="DM343" s="39">
        <v>9</v>
      </c>
      <c r="DN343" s="39">
        <f t="shared" si="3127"/>
        <v>546126.53750249988</v>
      </c>
      <c r="DO343" s="39"/>
      <c r="DP343" s="39">
        <f t="shared" si="3129"/>
        <v>0</v>
      </c>
      <c r="DQ343" s="39">
        <f t="shared" si="3185"/>
        <v>191</v>
      </c>
      <c r="DR343" s="39">
        <f t="shared" si="3186"/>
        <v>6082426.8201671662</v>
      </c>
    </row>
    <row r="344" spans="1:122" ht="15.75" customHeight="1" x14ac:dyDescent="0.25">
      <c r="A344" s="46"/>
      <c r="B344" s="47">
        <v>298</v>
      </c>
      <c r="C344" s="33" t="s">
        <v>475</v>
      </c>
      <c r="D344" s="34">
        <f t="shared" si="3130"/>
        <v>19063</v>
      </c>
      <c r="E344" s="35">
        <v>18530</v>
      </c>
      <c r="F344" s="35">
        <v>18715</v>
      </c>
      <c r="G344" s="48">
        <v>1.1599999999999999</v>
      </c>
      <c r="H344" s="37">
        <v>1</v>
      </c>
      <c r="I344" s="37">
        <v>1</v>
      </c>
      <c r="J344" s="38"/>
      <c r="K344" s="34">
        <v>1.4</v>
      </c>
      <c r="L344" s="34">
        <v>1.68</v>
      </c>
      <c r="M344" s="34">
        <v>2.23</v>
      </c>
      <c r="N344" s="34">
        <v>2.57</v>
      </c>
      <c r="O344" s="39">
        <v>4</v>
      </c>
      <c r="P344" s="39">
        <f t="shared" si="3134"/>
        <v>129681.62386666665</v>
      </c>
      <c r="Q344" s="39">
        <v>0</v>
      </c>
      <c r="R344" s="39">
        <f t="shared" si="3135"/>
        <v>0</v>
      </c>
      <c r="S344" s="39">
        <v>0</v>
      </c>
      <c r="T344" s="39">
        <f t="shared" si="3136"/>
        <v>0</v>
      </c>
      <c r="U344" s="39"/>
      <c r="V344" s="39">
        <f t="shared" si="3137"/>
        <v>0</v>
      </c>
      <c r="W344" s="39">
        <v>0</v>
      </c>
      <c r="X344" s="39">
        <f t="shared" si="3138"/>
        <v>0</v>
      </c>
      <c r="Y344" s="39">
        <v>0</v>
      </c>
      <c r="Z344" s="39">
        <f t="shared" si="3139"/>
        <v>0</v>
      </c>
      <c r="AA344" s="39">
        <v>0</v>
      </c>
      <c r="AB344" s="39">
        <f t="shared" si="3140"/>
        <v>0</v>
      </c>
      <c r="AC344" s="39">
        <v>0</v>
      </c>
      <c r="AD344" s="39">
        <f t="shared" si="3141"/>
        <v>0</v>
      </c>
      <c r="AE344" s="39">
        <v>0</v>
      </c>
      <c r="AF344" s="39">
        <f t="shared" si="3142"/>
        <v>0</v>
      </c>
      <c r="AG344" s="39">
        <v>60</v>
      </c>
      <c r="AH344" s="39">
        <f t="shared" si="3143"/>
        <v>1945224.358</v>
      </c>
      <c r="AI344" s="39">
        <v>0</v>
      </c>
      <c r="AJ344" s="39">
        <f t="shared" si="3144"/>
        <v>0</v>
      </c>
      <c r="AK344" s="39"/>
      <c r="AL344" s="39">
        <f t="shared" si="3145"/>
        <v>0</v>
      </c>
      <c r="AM344" s="42">
        <v>0</v>
      </c>
      <c r="AN344" s="39">
        <f t="shared" si="3146"/>
        <v>0</v>
      </c>
      <c r="AO344" s="43">
        <v>0</v>
      </c>
      <c r="AP344" s="39">
        <f t="shared" si="3147"/>
        <v>0</v>
      </c>
      <c r="AQ344" s="39"/>
      <c r="AR344" s="39">
        <f t="shared" si="3148"/>
        <v>0</v>
      </c>
      <c r="AS344" s="39"/>
      <c r="AT344" s="39">
        <f t="shared" si="3149"/>
        <v>0</v>
      </c>
      <c r="AU344" s="39">
        <v>0</v>
      </c>
      <c r="AV344" s="39">
        <f t="shared" si="3150"/>
        <v>0</v>
      </c>
      <c r="AW344" s="39"/>
      <c r="AX344" s="39">
        <f t="shared" si="3151"/>
        <v>0</v>
      </c>
      <c r="AY344" s="39"/>
      <c r="AZ344" s="39">
        <f t="shared" si="3152"/>
        <v>0</v>
      </c>
      <c r="BA344" s="39">
        <v>0</v>
      </c>
      <c r="BB344" s="39">
        <f t="shared" si="3153"/>
        <v>0</v>
      </c>
      <c r="BC344" s="39">
        <v>0</v>
      </c>
      <c r="BD344" s="39">
        <f t="shared" si="3154"/>
        <v>0</v>
      </c>
      <c r="BE344" s="39">
        <v>0</v>
      </c>
      <c r="BF344" s="39">
        <f t="shared" si="3155"/>
        <v>0</v>
      </c>
      <c r="BG344" s="39">
        <v>0</v>
      </c>
      <c r="BH344" s="39">
        <f t="shared" si="3156"/>
        <v>0</v>
      </c>
      <c r="BI344" s="39">
        <v>0</v>
      </c>
      <c r="BJ344" s="39">
        <f t="shared" si="3157"/>
        <v>0</v>
      </c>
      <c r="BK344" s="39">
        <v>6</v>
      </c>
      <c r="BL344" s="39">
        <f t="shared" si="3158"/>
        <v>195838.16405999998</v>
      </c>
      <c r="BM344" s="39">
        <v>1</v>
      </c>
      <c r="BN344" s="39">
        <f t="shared" si="3159"/>
        <v>31228.499586666661</v>
      </c>
      <c r="BO344" s="49">
        <v>0</v>
      </c>
      <c r="BP344" s="39">
        <f t="shared" si="3160"/>
        <v>0</v>
      </c>
      <c r="BQ344" s="39"/>
      <c r="BR344" s="39">
        <f t="shared" si="3161"/>
        <v>0</v>
      </c>
      <c r="BS344" s="39">
        <v>2</v>
      </c>
      <c r="BT344" s="39">
        <f t="shared" si="3162"/>
        <v>55561.857866666658</v>
      </c>
      <c r="BU344" s="39">
        <v>0</v>
      </c>
      <c r="BV344" s="39">
        <f t="shared" si="3163"/>
        <v>0</v>
      </c>
      <c r="BW344" s="39">
        <v>0</v>
      </c>
      <c r="BX344" s="39">
        <f t="shared" si="3164"/>
        <v>0</v>
      </c>
      <c r="BY344" s="39"/>
      <c r="BZ344" s="39">
        <f t="shared" si="3165"/>
        <v>0</v>
      </c>
      <c r="CA344" s="39"/>
      <c r="CB344" s="39">
        <f t="shared" si="3166"/>
        <v>0</v>
      </c>
      <c r="CC344" s="39">
        <v>0</v>
      </c>
      <c r="CD344" s="39">
        <f t="shared" si="3167"/>
        <v>0</v>
      </c>
      <c r="CE344" s="39">
        <v>0</v>
      </c>
      <c r="CF344" s="39">
        <f t="shared" si="3168"/>
        <v>0</v>
      </c>
      <c r="CG344" s="39"/>
      <c r="CH344" s="39">
        <f t="shared" si="3169"/>
        <v>0</v>
      </c>
      <c r="CI344" s="39"/>
      <c r="CJ344" s="39">
        <f t="shared" si="3170"/>
        <v>0</v>
      </c>
      <c r="CK344" s="39"/>
      <c r="CL344" s="39">
        <f t="shared" si="3171"/>
        <v>0</v>
      </c>
      <c r="CM344" s="39">
        <v>1</v>
      </c>
      <c r="CN344" s="39">
        <f t="shared" si="3172"/>
        <v>37149.137227999992</v>
      </c>
      <c r="CO344" s="39"/>
      <c r="CP344" s="39">
        <f t="shared" si="3173"/>
        <v>0</v>
      </c>
      <c r="CQ344" s="44">
        <v>2</v>
      </c>
      <c r="CR344" s="39">
        <f t="shared" si="3174"/>
        <v>68994.394933333315</v>
      </c>
      <c r="CS344" s="39"/>
      <c r="CT344" s="39">
        <f t="shared" si="3175"/>
        <v>0</v>
      </c>
      <c r="CU344" s="39"/>
      <c r="CV344" s="39">
        <f t="shared" si="3176"/>
        <v>0</v>
      </c>
      <c r="CW344" s="39">
        <v>3</v>
      </c>
      <c r="CX344" s="39">
        <f t="shared" si="3177"/>
        <v>125456.12175599998</v>
      </c>
      <c r="CY344" s="39"/>
      <c r="CZ344" s="39">
        <f t="shared" si="3178"/>
        <v>0</v>
      </c>
      <c r="DA344" s="39">
        <v>1</v>
      </c>
      <c r="DB344" s="39">
        <f t="shared" si="3179"/>
        <v>41818.707251999993</v>
      </c>
      <c r="DC344" s="39"/>
      <c r="DD344" s="39">
        <f t="shared" si="3180"/>
        <v>0</v>
      </c>
      <c r="DE344" s="39"/>
      <c r="DF344" s="39">
        <f t="shared" si="3181"/>
        <v>0</v>
      </c>
      <c r="DG344" s="39"/>
      <c r="DH344" s="39">
        <f t="shared" si="3182"/>
        <v>0</v>
      </c>
      <c r="DI344" s="39"/>
      <c r="DJ344" s="39">
        <f t="shared" si="3183"/>
        <v>0</v>
      </c>
      <c r="DK344" s="39">
        <v>3</v>
      </c>
      <c r="DL344" s="39">
        <f t="shared" si="3184"/>
        <v>184305.13477499998</v>
      </c>
      <c r="DM344" s="39"/>
      <c r="DN344" s="39">
        <f t="shared" si="3127"/>
        <v>0</v>
      </c>
      <c r="DO344" s="39"/>
      <c r="DP344" s="39">
        <f t="shared" si="3129"/>
        <v>0</v>
      </c>
      <c r="DQ344" s="39">
        <f t="shared" si="3185"/>
        <v>83</v>
      </c>
      <c r="DR344" s="39">
        <f t="shared" si="3186"/>
        <v>2815257.9993243329</v>
      </c>
    </row>
    <row r="345" spans="1:122" ht="15.75" customHeight="1" x14ac:dyDescent="0.25">
      <c r="A345" s="46"/>
      <c r="B345" s="47">
        <v>299</v>
      </c>
      <c r="C345" s="33" t="s">
        <v>476</v>
      </c>
      <c r="D345" s="34">
        <f t="shared" si="3130"/>
        <v>19063</v>
      </c>
      <c r="E345" s="35">
        <v>18530</v>
      </c>
      <c r="F345" s="35">
        <v>18715</v>
      </c>
      <c r="G345" s="52">
        <v>3.32</v>
      </c>
      <c r="H345" s="37">
        <v>1</v>
      </c>
      <c r="I345" s="37">
        <v>1</v>
      </c>
      <c r="J345" s="38"/>
      <c r="K345" s="34">
        <v>1.4</v>
      </c>
      <c r="L345" s="34">
        <v>1.68</v>
      </c>
      <c r="M345" s="34">
        <v>2.23</v>
      </c>
      <c r="N345" s="34">
        <v>2.57</v>
      </c>
      <c r="O345" s="39"/>
      <c r="P345" s="39">
        <f t="shared" si="3134"/>
        <v>0</v>
      </c>
      <c r="Q345" s="39">
        <v>0</v>
      </c>
      <c r="R345" s="39">
        <f t="shared" si="3135"/>
        <v>0</v>
      </c>
      <c r="S345" s="39"/>
      <c r="T345" s="39">
        <f t="shared" si="3136"/>
        <v>0</v>
      </c>
      <c r="U345" s="39"/>
      <c r="V345" s="39">
        <f t="shared" si="3137"/>
        <v>0</v>
      </c>
      <c r="W345" s="39"/>
      <c r="X345" s="39">
        <f t="shared" si="3138"/>
        <v>0</v>
      </c>
      <c r="Y345" s="39">
        <v>0</v>
      </c>
      <c r="Z345" s="39">
        <f t="shared" si="3139"/>
        <v>0</v>
      </c>
      <c r="AA345" s="39"/>
      <c r="AB345" s="39">
        <f t="shared" si="3140"/>
        <v>0</v>
      </c>
      <c r="AC345" s="39"/>
      <c r="AD345" s="39">
        <f t="shared" si="3141"/>
        <v>0</v>
      </c>
      <c r="AE345" s="39">
        <v>0</v>
      </c>
      <c r="AF345" s="39">
        <f t="shared" si="3142"/>
        <v>0</v>
      </c>
      <c r="AG345" s="39">
        <v>32</v>
      </c>
      <c r="AH345" s="39">
        <f t="shared" si="3143"/>
        <v>2969262.0085333325</v>
      </c>
      <c r="AI345" s="39"/>
      <c r="AJ345" s="39">
        <f t="shared" si="3144"/>
        <v>0</v>
      </c>
      <c r="AK345" s="39">
        <v>1</v>
      </c>
      <c r="AL345" s="39">
        <f t="shared" si="3145"/>
        <v>79006.374766666646</v>
      </c>
      <c r="AM345" s="42">
        <v>0</v>
      </c>
      <c r="AN345" s="39">
        <f t="shared" si="3146"/>
        <v>0</v>
      </c>
      <c r="AO345" s="43">
        <v>0</v>
      </c>
      <c r="AP345" s="39">
        <f t="shared" si="3147"/>
        <v>0</v>
      </c>
      <c r="AQ345" s="39"/>
      <c r="AR345" s="39">
        <f t="shared" si="3148"/>
        <v>0</v>
      </c>
      <c r="AS345" s="39"/>
      <c r="AT345" s="39">
        <f t="shared" si="3149"/>
        <v>0</v>
      </c>
      <c r="AU345" s="39"/>
      <c r="AV345" s="39">
        <f t="shared" si="3150"/>
        <v>0</v>
      </c>
      <c r="AW345" s="39"/>
      <c r="AX345" s="39">
        <f t="shared" si="3151"/>
        <v>0</v>
      </c>
      <c r="AY345" s="39"/>
      <c r="AZ345" s="39">
        <f t="shared" si="3152"/>
        <v>0</v>
      </c>
      <c r="BA345" s="39"/>
      <c r="BB345" s="39">
        <f t="shared" si="3153"/>
        <v>0</v>
      </c>
      <c r="BC345" s="39"/>
      <c r="BD345" s="39">
        <f t="shared" si="3154"/>
        <v>0</v>
      </c>
      <c r="BE345" s="39"/>
      <c r="BF345" s="39">
        <f t="shared" si="3155"/>
        <v>0</v>
      </c>
      <c r="BG345" s="39"/>
      <c r="BH345" s="39">
        <f t="shared" si="3156"/>
        <v>0</v>
      </c>
      <c r="BI345" s="39"/>
      <c r="BJ345" s="39">
        <f t="shared" si="3157"/>
        <v>0</v>
      </c>
      <c r="BK345" s="39">
        <v>0</v>
      </c>
      <c r="BL345" s="39">
        <f t="shared" si="3158"/>
        <v>0</v>
      </c>
      <c r="BM345" s="39"/>
      <c r="BN345" s="39">
        <f t="shared" si="3159"/>
        <v>0</v>
      </c>
      <c r="BO345" s="49"/>
      <c r="BP345" s="39">
        <f t="shared" si="3160"/>
        <v>0</v>
      </c>
      <c r="BQ345" s="39">
        <v>1</v>
      </c>
      <c r="BR345" s="39">
        <f t="shared" si="3161"/>
        <v>118480.02991999997</v>
      </c>
      <c r="BS345" s="39"/>
      <c r="BT345" s="39">
        <f t="shared" si="3162"/>
        <v>0</v>
      </c>
      <c r="BU345" s="39"/>
      <c r="BV345" s="39">
        <f t="shared" si="3163"/>
        <v>0</v>
      </c>
      <c r="BW345" s="39"/>
      <c r="BX345" s="39">
        <f t="shared" si="3164"/>
        <v>0</v>
      </c>
      <c r="BY345" s="39"/>
      <c r="BZ345" s="39">
        <f t="shared" si="3165"/>
        <v>0</v>
      </c>
      <c r="CA345" s="39"/>
      <c r="CB345" s="39">
        <f t="shared" si="3166"/>
        <v>0</v>
      </c>
      <c r="CC345" s="39"/>
      <c r="CD345" s="39">
        <f t="shared" si="3167"/>
        <v>0</v>
      </c>
      <c r="CE345" s="39"/>
      <c r="CF345" s="39">
        <f t="shared" si="3168"/>
        <v>0</v>
      </c>
      <c r="CG345" s="39"/>
      <c r="CH345" s="39">
        <f t="shared" si="3169"/>
        <v>0</v>
      </c>
      <c r="CI345" s="39"/>
      <c r="CJ345" s="39">
        <f t="shared" si="3170"/>
        <v>0</v>
      </c>
      <c r="CK345" s="39"/>
      <c r="CL345" s="39">
        <f t="shared" si="3171"/>
        <v>0</v>
      </c>
      <c r="CM345" s="39"/>
      <c r="CN345" s="39">
        <f t="shared" si="3172"/>
        <v>0</v>
      </c>
      <c r="CO345" s="39">
        <v>3</v>
      </c>
      <c r="CP345" s="39">
        <f t="shared" si="3173"/>
        <v>366693.01628399995</v>
      </c>
      <c r="CQ345" s="44"/>
      <c r="CR345" s="39">
        <f t="shared" si="3174"/>
        <v>0</v>
      </c>
      <c r="CS345" s="39"/>
      <c r="CT345" s="39">
        <f t="shared" si="3175"/>
        <v>0</v>
      </c>
      <c r="CU345" s="39"/>
      <c r="CV345" s="39">
        <f t="shared" si="3176"/>
        <v>0</v>
      </c>
      <c r="CW345" s="39"/>
      <c r="CX345" s="39">
        <f t="shared" si="3177"/>
        <v>0</v>
      </c>
      <c r="CY345" s="39"/>
      <c r="CZ345" s="39">
        <f t="shared" si="3178"/>
        <v>0</v>
      </c>
      <c r="DA345" s="39"/>
      <c r="DB345" s="39">
        <f t="shared" si="3179"/>
        <v>0</v>
      </c>
      <c r="DC345" s="39"/>
      <c r="DD345" s="39">
        <f t="shared" si="3180"/>
        <v>0</v>
      </c>
      <c r="DE345" s="39"/>
      <c r="DF345" s="39">
        <f t="shared" si="3181"/>
        <v>0</v>
      </c>
      <c r="DG345" s="39"/>
      <c r="DH345" s="39">
        <f t="shared" si="3182"/>
        <v>0</v>
      </c>
      <c r="DI345" s="39">
        <v>3</v>
      </c>
      <c r="DJ345" s="39">
        <f t="shared" si="3183"/>
        <v>385432.93655999994</v>
      </c>
      <c r="DK345" s="39"/>
      <c r="DL345" s="39">
        <f t="shared" si="3184"/>
        <v>0</v>
      </c>
      <c r="DM345" s="39"/>
      <c r="DN345" s="39">
        <f t="shared" si="3127"/>
        <v>0</v>
      </c>
      <c r="DO345" s="39"/>
      <c r="DP345" s="39">
        <f t="shared" si="3129"/>
        <v>0</v>
      </c>
      <c r="DQ345" s="39">
        <f t="shared" si="3185"/>
        <v>40</v>
      </c>
      <c r="DR345" s="39">
        <f t="shared" si="3186"/>
        <v>3918874.366063999</v>
      </c>
    </row>
    <row r="346" spans="1:122" ht="15.75" customHeight="1" x14ac:dyDescent="0.25">
      <c r="A346" s="86">
        <v>36</v>
      </c>
      <c r="B346" s="100"/>
      <c r="C346" s="88" t="s">
        <v>477</v>
      </c>
      <c r="D346" s="95">
        <f t="shared" si="3130"/>
        <v>19063</v>
      </c>
      <c r="E346" s="96">
        <v>18530</v>
      </c>
      <c r="F346" s="96">
        <v>18715</v>
      </c>
      <c r="G346" s="101">
        <v>0.57999999999999996</v>
      </c>
      <c r="H346" s="97">
        <v>1</v>
      </c>
      <c r="I346" s="97">
        <v>1</v>
      </c>
      <c r="J346" s="98"/>
      <c r="K346" s="95">
        <v>1.4</v>
      </c>
      <c r="L346" s="95">
        <v>1.68</v>
      </c>
      <c r="M346" s="95">
        <v>2.23</v>
      </c>
      <c r="N346" s="95">
        <v>2.57</v>
      </c>
      <c r="O346" s="45">
        <f t="shared" ref="O346:BZ346" si="3187">SUM(O347:O353)</f>
        <v>31</v>
      </c>
      <c r="P346" s="45">
        <f t="shared" si="3187"/>
        <v>4087960.5964166671</v>
      </c>
      <c r="Q346" s="45">
        <f t="shared" si="3187"/>
        <v>4</v>
      </c>
      <c r="R346" s="45">
        <f t="shared" si="3187"/>
        <v>391280.7616666666</v>
      </c>
      <c r="S346" s="94">
        <v>4</v>
      </c>
      <c r="T346" s="94">
        <f t="shared" ref="T346" si="3188">SUM(T347:T353)</f>
        <v>1092265.4679999999</v>
      </c>
      <c r="U346" s="45">
        <f t="shared" si="3187"/>
        <v>56</v>
      </c>
      <c r="V346" s="45">
        <f t="shared" si="3187"/>
        <v>7884772.9333333336</v>
      </c>
      <c r="W346" s="45">
        <f t="shared" si="3187"/>
        <v>0</v>
      </c>
      <c r="X346" s="45">
        <f t="shared" si="3187"/>
        <v>0</v>
      </c>
      <c r="Y346" s="45">
        <f t="shared" si="3187"/>
        <v>9</v>
      </c>
      <c r="Z346" s="45">
        <f t="shared" si="3187"/>
        <v>880381.71375</v>
      </c>
      <c r="AA346" s="94">
        <f t="shared" si="3187"/>
        <v>0</v>
      </c>
      <c r="AB346" s="94">
        <f t="shared" si="3187"/>
        <v>0</v>
      </c>
      <c r="AC346" s="94">
        <f t="shared" si="3187"/>
        <v>0</v>
      </c>
      <c r="AD346" s="94">
        <f t="shared" si="3187"/>
        <v>0</v>
      </c>
      <c r="AE346" s="94">
        <f t="shared" si="3187"/>
        <v>0</v>
      </c>
      <c r="AF346" s="94">
        <f t="shared" si="3187"/>
        <v>0</v>
      </c>
      <c r="AG346" s="45">
        <f t="shared" si="3187"/>
        <v>60</v>
      </c>
      <c r="AH346" s="45">
        <f t="shared" si="3187"/>
        <v>5359428.4898000006</v>
      </c>
      <c r="AI346" s="45">
        <f t="shared" si="3187"/>
        <v>0</v>
      </c>
      <c r="AJ346" s="45">
        <f t="shared" si="3187"/>
        <v>0</v>
      </c>
      <c r="AK346" s="45">
        <f t="shared" si="3187"/>
        <v>0</v>
      </c>
      <c r="AL346" s="45">
        <f t="shared" si="3187"/>
        <v>0</v>
      </c>
      <c r="AM346" s="45">
        <f t="shared" si="3187"/>
        <v>0</v>
      </c>
      <c r="AN346" s="45">
        <f t="shared" si="3187"/>
        <v>0</v>
      </c>
      <c r="AO346" s="94">
        <f t="shared" si="3187"/>
        <v>14</v>
      </c>
      <c r="AP346" s="94">
        <f t="shared" si="3187"/>
        <v>699087.65281600005</v>
      </c>
      <c r="AQ346" s="94">
        <f t="shared" si="3187"/>
        <v>12</v>
      </c>
      <c r="AR346" s="94">
        <f t="shared" si="3187"/>
        <v>1199373.8819999998</v>
      </c>
      <c r="AS346" s="94">
        <f t="shared" si="3187"/>
        <v>38</v>
      </c>
      <c r="AT346" s="94">
        <f t="shared" si="3187"/>
        <v>3936933.7298479998</v>
      </c>
      <c r="AU346" s="94">
        <f t="shared" si="3187"/>
        <v>0</v>
      </c>
      <c r="AV346" s="94">
        <f t="shared" si="3187"/>
        <v>0</v>
      </c>
      <c r="AW346" s="94">
        <f t="shared" si="3187"/>
        <v>0</v>
      </c>
      <c r="AX346" s="94">
        <f t="shared" si="3187"/>
        <v>0</v>
      </c>
      <c r="AY346" s="94">
        <f t="shared" si="3187"/>
        <v>0</v>
      </c>
      <c r="AZ346" s="94">
        <f t="shared" si="3187"/>
        <v>0</v>
      </c>
      <c r="BA346" s="94">
        <f t="shared" si="3187"/>
        <v>3</v>
      </c>
      <c r="BB346" s="94">
        <f t="shared" si="3187"/>
        <v>329944.58699999994</v>
      </c>
      <c r="BC346" s="94">
        <f t="shared" si="3187"/>
        <v>0</v>
      </c>
      <c r="BD346" s="94">
        <f t="shared" si="3187"/>
        <v>0</v>
      </c>
      <c r="BE346" s="94">
        <f t="shared" si="3187"/>
        <v>0</v>
      </c>
      <c r="BF346" s="94">
        <f t="shared" si="3187"/>
        <v>0</v>
      </c>
      <c r="BG346" s="94">
        <f t="shared" si="3187"/>
        <v>0</v>
      </c>
      <c r="BH346" s="94">
        <f t="shared" si="3187"/>
        <v>0</v>
      </c>
      <c r="BI346" s="94">
        <f t="shared" si="3187"/>
        <v>0</v>
      </c>
      <c r="BJ346" s="94">
        <f t="shared" si="3187"/>
        <v>0</v>
      </c>
      <c r="BK346" s="94">
        <f t="shared" si="3187"/>
        <v>60</v>
      </c>
      <c r="BL346" s="94">
        <f t="shared" si="3187"/>
        <v>1435021.02975</v>
      </c>
      <c r="BM346" s="94">
        <f t="shared" si="3187"/>
        <v>24</v>
      </c>
      <c r="BN346" s="94">
        <f t="shared" si="3187"/>
        <v>297209.16848000005</v>
      </c>
      <c r="BO346" s="94">
        <f t="shared" si="3187"/>
        <v>90</v>
      </c>
      <c r="BP346" s="94">
        <f t="shared" si="3187"/>
        <v>14864481.309999999</v>
      </c>
      <c r="BQ346" s="94">
        <f t="shared" si="3187"/>
        <v>5</v>
      </c>
      <c r="BR346" s="94">
        <f t="shared" si="3187"/>
        <v>624518.23</v>
      </c>
      <c r="BS346" s="94">
        <f t="shared" si="3187"/>
        <v>25</v>
      </c>
      <c r="BT346" s="94">
        <f t="shared" si="3187"/>
        <v>2095544.2083333333</v>
      </c>
      <c r="BU346" s="94">
        <f t="shared" si="3187"/>
        <v>0</v>
      </c>
      <c r="BV346" s="94">
        <f t="shared" si="3187"/>
        <v>0</v>
      </c>
      <c r="BW346" s="94">
        <f t="shared" si="3187"/>
        <v>0</v>
      </c>
      <c r="BX346" s="94">
        <f t="shared" si="3187"/>
        <v>0</v>
      </c>
      <c r="BY346" s="94">
        <f t="shared" si="3187"/>
        <v>0</v>
      </c>
      <c r="BZ346" s="94">
        <f t="shared" si="3187"/>
        <v>0</v>
      </c>
      <c r="CA346" s="94">
        <f t="shared" ref="CA346:DR346" si="3189">SUM(CA347:CA353)</f>
        <v>0</v>
      </c>
      <c r="CB346" s="94">
        <f t="shared" si="3189"/>
        <v>0</v>
      </c>
      <c r="CC346" s="94">
        <f t="shared" si="3189"/>
        <v>6</v>
      </c>
      <c r="CD346" s="94">
        <f t="shared" si="3189"/>
        <v>603516.73199999996</v>
      </c>
      <c r="CE346" s="94">
        <f t="shared" si="3189"/>
        <v>0</v>
      </c>
      <c r="CF346" s="94">
        <f t="shared" si="3189"/>
        <v>0</v>
      </c>
      <c r="CG346" s="94">
        <f t="shared" si="3189"/>
        <v>0</v>
      </c>
      <c r="CH346" s="94">
        <f t="shared" si="3189"/>
        <v>0</v>
      </c>
      <c r="CI346" s="94">
        <f t="shared" si="3189"/>
        <v>1</v>
      </c>
      <c r="CJ346" s="94">
        <f t="shared" si="3189"/>
        <v>69452.32233333333</v>
      </c>
      <c r="CK346" s="94">
        <f t="shared" si="3189"/>
        <v>0</v>
      </c>
      <c r="CL346" s="94">
        <f t="shared" si="3189"/>
        <v>0</v>
      </c>
      <c r="CM346" s="94">
        <f t="shared" si="3189"/>
        <v>27</v>
      </c>
      <c r="CN346" s="94">
        <f t="shared" si="3189"/>
        <v>1176602.8463419999</v>
      </c>
      <c r="CO346" s="94">
        <f t="shared" si="3189"/>
        <v>39</v>
      </c>
      <c r="CP346" s="94">
        <f t="shared" si="3189"/>
        <v>831318.10318199988</v>
      </c>
      <c r="CQ346" s="99">
        <f t="shared" si="3189"/>
        <v>0</v>
      </c>
      <c r="CR346" s="94">
        <f t="shared" si="3189"/>
        <v>0</v>
      </c>
      <c r="CS346" s="94">
        <f t="shared" si="3189"/>
        <v>2</v>
      </c>
      <c r="CT346" s="94">
        <f t="shared" si="3189"/>
        <v>251887.22440000001</v>
      </c>
      <c r="CU346" s="94">
        <f t="shared" si="3189"/>
        <v>0</v>
      </c>
      <c r="CV346" s="94">
        <f t="shared" si="3189"/>
        <v>0</v>
      </c>
      <c r="CW346" s="94">
        <f t="shared" si="3189"/>
        <v>2</v>
      </c>
      <c r="CX346" s="94">
        <f t="shared" si="3189"/>
        <v>142760.41441199998</v>
      </c>
      <c r="CY346" s="94">
        <f t="shared" si="3189"/>
        <v>8</v>
      </c>
      <c r="CZ346" s="94">
        <f t="shared" si="3189"/>
        <v>127382.96776799999</v>
      </c>
      <c r="DA346" s="94">
        <f t="shared" si="3189"/>
        <v>0</v>
      </c>
      <c r="DB346" s="94">
        <f t="shared" si="3189"/>
        <v>0</v>
      </c>
      <c r="DC346" s="94">
        <f t="shared" si="3189"/>
        <v>2</v>
      </c>
      <c r="DD346" s="94">
        <f t="shared" si="3189"/>
        <v>208172.74333333329</v>
      </c>
      <c r="DE346" s="94">
        <f t="shared" si="3189"/>
        <v>3</v>
      </c>
      <c r="DF346" s="94">
        <f t="shared" si="3189"/>
        <v>321561.16475</v>
      </c>
      <c r="DG346" s="94">
        <f t="shared" si="3189"/>
        <v>0</v>
      </c>
      <c r="DH346" s="94">
        <f t="shared" si="3189"/>
        <v>0</v>
      </c>
      <c r="DI346" s="94">
        <f t="shared" si="3189"/>
        <v>23</v>
      </c>
      <c r="DJ346" s="94">
        <f t="shared" si="3189"/>
        <v>409425.74987999996</v>
      </c>
      <c r="DK346" s="94">
        <f t="shared" si="3189"/>
        <v>3</v>
      </c>
      <c r="DL346" s="94">
        <f t="shared" si="3189"/>
        <v>73086.518962500006</v>
      </c>
      <c r="DM346" s="94">
        <f t="shared" si="3189"/>
        <v>18</v>
      </c>
      <c r="DN346" s="94">
        <f t="shared" si="3189"/>
        <v>1264283.6217108334</v>
      </c>
      <c r="DO346" s="94">
        <f t="shared" si="3189"/>
        <v>0</v>
      </c>
      <c r="DP346" s="94">
        <f t="shared" si="3189"/>
        <v>0</v>
      </c>
      <c r="DQ346" s="94">
        <f t="shared" si="3189"/>
        <v>569</v>
      </c>
      <c r="DR346" s="94">
        <f t="shared" si="3189"/>
        <v>50657654.170267992</v>
      </c>
    </row>
    <row r="347" spans="1:122" ht="30" customHeight="1" x14ac:dyDescent="0.25">
      <c r="A347" s="46"/>
      <c r="B347" s="47">
        <v>300</v>
      </c>
      <c r="C347" s="33" t="s">
        <v>478</v>
      </c>
      <c r="D347" s="34">
        <f>D109</f>
        <v>19063</v>
      </c>
      <c r="E347" s="35">
        <v>18530</v>
      </c>
      <c r="F347" s="35">
        <v>18715</v>
      </c>
      <c r="G347" s="48">
        <v>4.32</v>
      </c>
      <c r="H347" s="37">
        <v>1</v>
      </c>
      <c r="I347" s="37">
        <v>1</v>
      </c>
      <c r="J347" s="38"/>
      <c r="K347" s="34">
        <v>1.4</v>
      </c>
      <c r="L347" s="34">
        <v>1.68</v>
      </c>
      <c r="M347" s="34">
        <v>2.23</v>
      </c>
      <c r="N347" s="34">
        <v>2.57</v>
      </c>
      <c r="O347" s="39">
        <v>0</v>
      </c>
      <c r="P347" s="39">
        <f t="shared" ref="P347" si="3190">(O347/12*5*$D347*$G347*$H347*$K347)+(O347/12*4*$E347*$G347*$I347*$K347)+(O347/12*3*$F347*$G347*$I347*$K347)</f>
        <v>0</v>
      </c>
      <c r="Q347" s="39">
        <v>0</v>
      </c>
      <c r="R347" s="39">
        <f>(Q347/12*5*$D347*$G347*$H347*$K347)+(Q347/12*4*$E347*$G347*$I347*$K347)+(Q347/12*3*$F347*$G347*$I347*$K347)</f>
        <v>0</v>
      </c>
      <c r="S347" s="39"/>
      <c r="T347" s="39">
        <f>(S347/12*5*$D347*$G347*$H347*$K347)+(S347/12*4*$E347*$G347*$I347*$K347)+(S347/12*3*$F347*$G347*$I347*$K347)</f>
        <v>0</v>
      </c>
      <c r="U347" s="39"/>
      <c r="V347" s="39">
        <f>(U347/12*5*$D347*$G347*$H347*$K347)+(U347/12*4*$E347*$G347*$I347*$K347)+(U347/12*3*$F347*$G347*$I347*$K347)</f>
        <v>0</v>
      </c>
      <c r="W347" s="39"/>
      <c r="X347" s="39">
        <f>(W347/12*5*$D347*$G347*$H347*$K347)+(W347/12*4*$E347*$G347*$I347*$K347)+(W347/12*3*$F347*$G347*$I347*$K347)</f>
        <v>0</v>
      </c>
      <c r="Y347" s="39">
        <v>0</v>
      </c>
      <c r="Z347" s="39">
        <f>(Y347/12*5*$D347*$G347*$H347*$K347)+(Y347/12*4*$E347*$G347*$I347*$K347)+(Y347/12*3*$F347*$G347*$I347*$K347)</f>
        <v>0</v>
      </c>
      <c r="AA347" s="39"/>
      <c r="AB347" s="39">
        <f>(AA347/12*5*$D347*$G347*$H347*$K347)+(AA347/12*4*$E347*$G347*$I347*$K347)+(AA347/12*3*$F347*$G347*$I347*$K347)</f>
        <v>0</v>
      </c>
      <c r="AC347" s="39"/>
      <c r="AD347" s="39">
        <f>(AC347/12*5*$D347*$G347*$H347*$K347)+(AC347/12*4*$E347*$G347*$I347*$K347)+(AC347/12*3*$F347*$G347*$I347*$K347)</f>
        <v>0</v>
      </c>
      <c r="AE347" s="39">
        <v>0</v>
      </c>
      <c r="AF347" s="39">
        <f>(AE347/12*5*$D347*$G347*$H347*$K347)+(AE347/12*4*$E347*$G347*$I347*$K347)+(AE347/12*3*$F347*$G347*$I347*$K347)</f>
        <v>0</v>
      </c>
      <c r="AG347" s="39">
        <v>0</v>
      </c>
      <c r="AH347" s="39">
        <f>(AG347/12*5*$D347*$G347*$H347*$K347)+(AG347/12*4*$E347*$G347*$I347*$K347)+(AG347/12*3*$F347*$G347*$I347*$K347)</f>
        <v>0</v>
      </c>
      <c r="AI347" s="39"/>
      <c r="AJ347" s="39">
        <f>(AI347/12*5*$D347*$G347*$H347*$K347)+(AI347/12*4*$E347*$G347*$I347*$K347)+(AI347/12*3*$F347*$G347*$I347*$K347)</f>
        <v>0</v>
      </c>
      <c r="AK347" s="39"/>
      <c r="AL347" s="39">
        <f>(AK347/12*5*$D347*$G347*$H347*$K347)+(AK347/12*4*$E347*$G347*$I347*$K347)+(AK347/12*3*$F347*$G347*$I347*$K347)</f>
        <v>0</v>
      </c>
      <c r="AM347" s="42">
        <v>0</v>
      </c>
      <c r="AN347" s="39">
        <f>(AM347/12*5*$D347*$G347*$H347*$K347)+(AM347/12*4*$E347*$G347*$I347*$K347)+(AM347/12*3*$F347*$G347*$I347*$K347)</f>
        <v>0</v>
      </c>
      <c r="AO347" s="43"/>
      <c r="AP347" s="39">
        <f>(AO347/12*5*$D347*$G347*$H347*$L347)+(AO347/12*4*$E347*$G347*$I347*$L347)+(AO347/12*3*$F347*$G347*$I347*$L347)</f>
        <v>0</v>
      </c>
      <c r="AQ347" s="39"/>
      <c r="AR347" s="39">
        <f>(AQ347/12*5*$D347*$G347*$H347*$L347)+(AQ347/12*4*$E347*$G347*$I347*$L347)+(AQ347/12*3*$F347*$G347*$I347*$L347)</f>
        <v>0</v>
      </c>
      <c r="AS347" s="39">
        <v>2</v>
      </c>
      <c r="AT347" s="39">
        <f>(AS347/12*5*$D347*$G347*$H347*$L347)+(AS347/12*4*$E347*$G347*$I347*$L347)+(AS347/12*3*$F347*$G347*$I347*$L347)</f>
        <v>272861.56799999997</v>
      </c>
      <c r="AU347" s="39"/>
      <c r="AV347" s="39">
        <f>(AU347/12*5*$D347*$G347*$H347*$L347)+(AU347/12*4*$E347*$G347*$I347*$L347)+(AU347/12*3*$F347*$G347*$I347*$L347)</f>
        <v>0</v>
      </c>
      <c r="AW347" s="39"/>
      <c r="AX347" s="39">
        <f>(AW347/12*5*$D347*$G347*$H347*$K347)+(AW347/12*4*$E347*$G347*$I347*$K347)+(AW347/12*3*$F347*$G347*$I347*$K347)</f>
        <v>0</v>
      </c>
      <c r="AY347" s="39"/>
      <c r="AZ347" s="39">
        <f>(AY347/12*5*$D347*$G347*$H347*$K347)+(AY347/12*4*$E347*$G347*$I347*$K347)+(AY347/12*3*$F347*$G347*$I347*$K347)</f>
        <v>0</v>
      </c>
      <c r="BA347" s="39"/>
      <c r="BB347" s="39">
        <f>(BA347/12*5*$D347*$G347*$H347*$L347)+(BA347/12*4*$E347*$G347*$I347*$L347)+(BA347/12*3*$F347*$G347*$I347*$L347)</f>
        <v>0</v>
      </c>
      <c r="BC347" s="39"/>
      <c r="BD347" s="39">
        <f>(BC347/12*5*$D347*$G347*$H347*$K347)+(BC347/12*4*$E347*$G347*$I347*$K347)+(BC347/12*3*$F347*$G347*$I347*$K347)</f>
        <v>0</v>
      </c>
      <c r="BE347" s="39"/>
      <c r="BF347" s="39">
        <f>(BE347/12*5*$D347*$G347*$H347*$K347)+(BE347/12*4*$E347*$G347*$I347*$K347)+(BE347/12*3*$F347*$G347*$I347*$K347)</f>
        <v>0</v>
      </c>
      <c r="BG347" s="39"/>
      <c r="BH347" s="39">
        <f>(BG347/12*5*$D347*$G347*$H347*$K347)+(BG347/12*4*$E347*$G347*$I347*$K347)+(BG347/12*3*$F347*$G347*$I347*$K347)</f>
        <v>0</v>
      </c>
      <c r="BI347" s="39"/>
      <c r="BJ347" s="39">
        <f>(BI347/12*5*$D347*$G347*$H347*$L347)+(BI347/12*4*$E347*$G347*$I347*$L347)+(BI347/12*3*$F347*$G347*$I347*$L347)</f>
        <v>0</v>
      </c>
      <c r="BK347" s="39"/>
      <c r="BL347" s="39">
        <f>(BK347/12*5*$D347*$G347*$H347*$K347)+(BK347/12*4*$E347*$G347*$I347*$K347)+(BK347/12*3*$F347*$G347*$I347*$K347)</f>
        <v>0</v>
      </c>
      <c r="BM347" s="39"/>
      <c r="BN347" s="39">
        <f>(BM347/12*5*$D347*$G347*$H347*$K347)+(BM347/12*4*$E347*$G347*$I347*$K347)+(BM347/12*3*$F347*$G347*$I347*$K347)</f>
        <v>0</v>
      </c>
      <c r="BO347" s="49"/>
      <c r="BP347" s="39">
        <f>(BO347/12*5*$D347*$G347*$H347*$L347)+(BO347/12*4*$E347*$G347*$I347*$L347)+(BO347/12*3*$F347*$G347*$I347*$L347)</f>
        <v>0</v>
      </c>
      <c r="BQ347" s="39"/>
      <c r="BR347" s="39">
        <f>(BQ347/12*5*$D347*$G347*$H347*$L347)+(BQ347/12*4*$E347*$G347*$I347*$L347)+(BQ347/12*3*$F347*$G347*$I347*$L347)</f>
        <v>0</v>
      </c>
      <c r="BS347" s="39"/>
      <c r="BT347" s="39">
        <f>(BS347/12*5*$D347*$G347*$H347*$K347)+(BS347/12*4*$E347*$G347*$I347*$K347)+(BS347/12*3*$F347*$G347*$I347*$K347)</f>
        <v>0</v>
      </c>
      <c r="BU347" s="39"/>
      <c r="BV347" s="39">
        <f>(BU347/12*5*$D347*$G347*$H347*$K347)+(BU347/12*4*$E347*$G347*$I347*$K347)+(BU347/12*3*$F347*$G347*$I347*$K347)</f>
        <v>0</v>
      </c>
      <c r="BW347" s="39"/>
      <c r="BX347" s="39">
        <f>(BW347/12*5*$D347*$G347*$H347*$L347)+(BW347/12*4*$E347*$G347*$I347*$L347)+(BW347/12*3*$F347*$G347*$I347*$L347)</f>
        <v>0</v>
      </c>
      <c r="BY347" s="39"/>
      <c r="BZ347" s="39">
        <f>(BY347/12*5*$D347*$G347*$H347*$L347)+(BY347/12*4*$E347*$G347*$I347*$L347)+(BY347/12*3*$F347*$G347*$I347*$L347)</f>
        <v>0</v>
      </c>
      <c r="CA347" s="39"/>
      <c r="CB347" s="39">
        <f>(CA347/12*5*$D347*$G347*$H347*$K347)+(CA347/12*4*$E347*$G347*$I347*$K347)+(CA347/12*3*$F347*$G347*$I347*$K347)</f>
        <v>0</v>
      </c>
      <c r="CC347" s="39"/>
      <c r="CD347" s="39">
        <f>(CC347/12*5*$D347*$G347*$H347*$L347)+(CC347/12*4*$E347*$G347*$I347*$L347)+(CC347/12*3*$F347*$G347*$I347*$L347)</f>
        <v>0</v>
      </c>
      <c r="CE347" s="39"/>
      <c r="CF347" s="39">
        <f>(CE347/12*5*$D347*$G347*$H347*$K347)+(CE347/12*4*$E347*$G347*$I347*$K347)+(CE347/12*3*$F347*$G347*$I347*$K347)</f>
        <v>0</v>
      </c>
      <c r="CG347" s="39"/>
      <c r="CH347" s="39">
        <f>(CG347/12*5*$D347*$G347*$H347*$K347)+(CG347/12*4*$E347*$G347*$I347*$K347)+(CG347/12*3*$F347*$G347*$I347*$K347)</f>
        <v>0</v>
      </c>
      <c r="CI347" s="39"/>
      <c r="CJ347" s="39">
        <f>(CI347/12*5*$D347*$G347*$H347*$K347)+(CI347/12*4*$E347*$G347*$I347*$K347)+(CI347/12*3*$F347*$G347*$I347*$K347)</f>
        <v>0</v>
      </c>
      <c r="CK347" s="39"/>
      <c r="CL347" s="39">
        <f>(CK347/12*5*$D347*$G347*$H347*$K347)+(CK347/12*4*$E347*$G347*$I347*$K347)+(CK347/12*3*$F347*$G347*$I347*$K347)</f>
        <v>0</v>
      </c>
      <c r="CM347" s="39"/>
      <c r="CN347" s="39">
        <f>(CM347/12*5*$D347*$G347*$H347*$L347)+(CM347/12*4*$E347*$G347*$I347*$L347)+(CM347/12*3*$F347*$G347*$I347*$L347)</f>
        <v>0</v>
      </c>
      <c r="CO347" s="39"/>
      <c r="CP347" s="39">
        <f>(CO347/12*5*$D347*$G347*$H347*$L347)+(CO347/12*4*$E347*$G347*$I347*$L347)+(CO347/12*3*$F347*$G347*$I347*$L347)</f>
        <v>0</v>
      </c>
      <c r="CQ347" s="44"/>
      <c r="CR347" s="39">
        <f>(CQ347/12*5*$D347*$G347*$H347*$K347)+(CQ347/12*4*$E347*$G347*$I347*$K347)+(CQ347/12*3*$F347*$G347*$I347*$K347)</f>
        <v>0</v>
      </c>
      <c r="CS347" s="39"/>
      <c r="CT347" s="39">
        <f>(CS347/12*5*$D347*$G347*$H347*$L347)+(CS347/12*4*$E347*$G347*$I347*$L347)+(CS347/12*3*$F347*$G347*$I347*$L347)</f>
        <v>0</v>
      </c>
      <c r="CU347" s="39"/>
      <c r="CV347" s="39">
        <f>(CU347/12*5*$D347*$G347*$H347*$L347)+(CU347/12*4*$E347*$G347*$I347*$L347)+(CU347/12*3*$F347*$G347*$I347*$L347)</f>
        <v>0</v>
      </c>
      <c r="CW347" s="39"/>
      <c r="CX347" s="39">
        <f>(CW347/12*5*$D347*$G347*$H347*$L347)+(CW347/12*4*$E347*$G347*$I347*$L347)+(CW347/12*3*$F347*$G347*$I347*$L347)</f>
        <v>0</v>
      </c>
      <c r="CY347" s="39"/>
      <c r="CZ347" s="39">
        <f>(CY347/12*5*$D347*$G347*$H347*$L347)+(CY347/12*4*$E347*$G347*$I347*$L347)+(CY347/12*3*$F347*$G347*$I347*$L347)</f>
        <v>0</v>
      </c>
      <c r="DA347" s="39"/>
      <c r="DB347" s="39">
        <f>(DA347/12*5*$D347*$G347*$H347*$L347)+(DA347/12*4*$E347*$G347*$I347*$L347)+(DA347/12*3*$F347*$G347*$I347*$L347)</f>
        <v>0</v>
      </c>
      <c r="DC347" s="39"/>
      <c r="DD347" s="39">
        <f>(DC347/12*5*$D347*$G347*$H347*$K347)+(DC347/12*4*$E347*$G347*$I347*$K347)+(DC347/12*3*$F347*$G347*$I347*$K347)</f>
        <v>0</v>
      </c>
      <c r="DE347" s="39"/>
      <c r="DF347" s="39">
        <f>(DE347/12*5*$D347*$G347*$H347*$K347)+(DE347/12*4*$E347*$G347*$I347*$K347)+(DE347/12*3*$F347*$G347*$I347*$K347)</f>
        <v>0</v>
      </c>
      <c r="DG347" s="39"/>
      <c r="DH347" s="39">
        <f>(DG347/12*5*$D347*$G347*$H347*$L347)+(DG347/12*4*$E347*$G347*$I347*$L347)+(DG347/12*3*$F347*$G347*$I347*$L347)</f>
        <v>0</v>
      </c>
      <c r="DI347" s="39"/>
      <c r="DJ347" s="39">
        <f>(DI347/12*5*$D347*$G347*$H347*$L347)+(DI347/12*4*$E347*$G347*$I347*$L347)+(DI347/12*3*$F347*$G347*$I347*$L347)</f>
        <v>0</v>
      </c>
      <c r="DK347" s="39"/>
      <c r="DL347" s="39">
        <f>(DK347/12*5*$D347*$G347*$H347*$M347)+(DK347/12*4*$E347*$G347*$I347*$M347)+(DK347/12*3*$F347*$G347*$I347*$M347)</f>
        <v>0</v>
      </c>
      <c r="DM347" s="39"/>
      <c r="DN347" s="39">
        <f>(DM347/12*5*$D347*$G347*$H347*$N347)+(DM347/12*4*$E347*$G347*$I347*$N347)+(DM347/12*3*$F347*$G347*$I347*$N347)</f>
        <v>0</v>
      </c>
      <c r="DO347" s="39"/>
      <c r="DP347" s="39">
        <f>(DO347*$D347*$G347*$H347*$L347)</f>
        <v>0</v>
      </c>
      <c r="DQ347" s="39">
        <f t="shared" ref="DQ347:DR353" si="3191">SUM(O347,Q347,S347,U347,W347,Y347,AA347,AC347,AE347,AG347,AI347,AK347,AM347,AO347,AQ347,AS347,AU347,AW347,AY347,BA347,BC347,BE347,BG347,BI347,BK347,BM347,BO347,BQ347,BS347,BU347,BW347,BY347,CA347,CC347,CE347,CG347,CI347,CK347,CM347,CO347,CQ347,CS347,CU347,CW347,CY347,DA347,DC347,DE347,DG347,DI347,DK347,DM347,DO347)</f>
        <v>2</v>
      </c>
      <c r="DR347" s="39">
        <f t="shared" si="3191"/>
        <v>272861.56799999997</v>
      </c>
    </row>
    <row r="348" spans="1:122" ht="15.75" customHeight="1" x14ac:dyDescent="0.25">
      <c r="A348" s="46"/>
      <c r="B348" s="47">
        <v>301</v>
      </c>
      <c r="C348" s="33" t="s">
        <v>479</v>
      </c>
      <c r="D348" s="34">
        <f>D346</f>
        <v>19063</v>
      </c>
      <c r="E348" s="35">
        <v>18530</v>
      </c>
      <c r="F348" s="35">
        <v>18715</v>
      </c>
      <c r="G348" s="48">
        <v>3.5</v>
      </c>
      <c r="H348" s="37">
        <v>1</v>
      </c>
      <c r="I348" s="37">
        <v>1</v>
      </c>
      <c r="J348" s="38"/>
      <c r="K348" s="34">
        <v>1.4</v>
      </c>
      <c r="L348" s="34">
        <v>1.68</v>
      </c>
      <c r="M348" s="34">
        <v>2.23</v>
      </c>
      <c r="N348" s="34">
        <v>2.57</v>
      </c>
      <c r="O348" s="39">
        <v>13</v>
      </c>
      <c r="P348" s="39">
        <f>(O348/12*5*$D348*$G348*$H348*$K348*P$9)+(O348/12*4*$E348*$G348*$I348*$K348*P$10)+(O348/12*3*$F348*$G348*$I348*$K348*P$10)</f>
        <v>1271662.4754166666</v>
      </c>
      <c r="Q348" s="39">
        <v>4</v>
      </c>
      <c r="R348" s="39">
        <f>(Q348/12*5*$D348*$G348*$H348*$K348*R$9)+(Q348/12*4*$E348*$G348*$I348*$K348*R$10)+(Q348/12*3*$F348*$G348*$I348*$K348*R$10)</f>
        <v>391280.7616666666</v>
      </c>
      <c r="S348" s="39"/>
      <c r="T348" s="39">
        <f>(S348/12*5*$D348*$G348*$H348*$K348*T$9)+(S348/12*4*$E348*$G348*$I348*$K348*T$10)+(S348/12*3*$F348*$G348*$I348*$K348*T$10)</f>
        <v>0</v>
      </c>
      <c r="U348" s="39"/>
      <c r="V348" s="39">
        <f>(U348/12*5*$D348*$G348*$H348*$K348*V$9)+(U348/12*4*$E348*$G348*$I348*$K348*V$10)+(U348/12*3*$F348*$G348*$I348*$K348*V$10)</f>
        <v>0</v>
      </c>
      <c r="W348" s="39"/>
      <c r="X348" s="39">
        <f>(W348/12*5*$D348*$G348*$H348*$K348*X$9)+(W348/12*4*$E348*$G348*$I348*$K348*X$10)+(W348/12*3*$F348*$G348*$I348*$K348*X$10)</f>
        <v>0</v>
      </c>
      <c r="Y348" s="39">
        <v>9</v>
      </c>
      <c r="Z348" s="39">
        <f>(Y348/12*5*$D348*$G348*$H348*$K348*Z$9)+(Y348/12*4*$E348*$G348*$I348*$K348*Z$10)+(Y348/12*3*$F348*$G348*$I348*$K348*Z$10)</f>
        <v>880381.71375</v>
      </c>
      <c r="AA348" s="39"/>
      <c r="AB348" s="39">
        <f>(AA348/12*5*$D348*$G348*$H348*$K348*AB$9)+(AA348/12*4*$E348*$G348*$I348*$K348*AB$10)+(AA348/12*3*$F348*$G348*$I348*$K348*AB$10)</f>
        <v>0</v>
      </c>
      <c r="AC348" s="39"/>
      <c r="AD348" s="39">
        <f>(AC348/12*5*$D348*$G348*$H348*$K348*AD$9)+(AC348/12*4*$E348*$G348*$I348*$K348*AD$10)+(AC348/12*3*$F348*$G348*$I348*$K348*AD$10)</f>
        <v>0</v>
      </c>
      <c r="AE348" s="39">
        <v>0</v>
      </c>
      <c r="AF348" s="39">
        <f>(AE348/12*5*$D348*$G348*$H348*$K348*AF$9)+(AE348/12*4*$E348*$G348*$I348*$K348*AF$10)+(AE348/12*3*$F348*$G348*$I348*$K348*AF$10)</f>
        <v>0</v>
      </c>
      <c r="AG348" s="39">
        <v>54</v>
      </c>
      <c r="AH348" s="39">
        <f>(AG348/12*5*$D348*$G348*$H348*$K348*AH$9)+(AG348/12*4*$E348*$G348*$I348*$K348*AH$10)+(AG348/12*3*$F348*$G348*$I348*$K348*AH$10)</f>
        <v>5282290.2825000007</v>
      </c>
      <c r="AI348" s="39"/>
      <c r="AJ348" s="39">
        <f>(AI348/12*5*$D348*$G348*$H348*$K348*AJ$9)+(AI348/12*4*$E348*$G348*$I348*$K348*AJ$10)+(AI348/12*3*$F348*$G348*$I348*$K348*AJ$10)</f>
        <v>0</v>
      </c>
      <c r="AK348" s="39"/>
      <c r="AL348" s="39">
        <f>(AK348/12*5*$D348*$G348*$H348*$K348*AL$9)+(AK348/12*4*$E348*$G348*$I348*$K348*AL$10)+(AK348/12*3*$F348*$G348*$I348*$K348*AL$10)</f>
        <v>0</v>
      </c>
      <c r="AM348" s="42">
        <v>0</v>
      </c>
      <c r="AN348" s="39">
        <f>(AM348/12*5*$D348*$G348*$H348*$K348*AN$9)+(AM348/12*4*$E348*$G348*$I348*$K348*AN$10)+(AM348/12*3*$F348*$G348*$I348*$K348*AN$10)</f>
        <v>0</v>
      </c>
      <c r="AO348" s="43">
        <v>5</v>
      </c>
      <c r="AP348" s="39">
        <f>(AO348/12*5*$D348*$G348*$H348*$L348*AP$9)+(AO348/12*4*$E348*$G348*$I348*$L348*AP$10)+(AO348/12*3*$F348*$G348*$I348*$L348*AP$10)</f>
        <v>565343.527</v>
      </c>
      <c r="AQ348" s="39">
        <v>12</v>
      </c>
      <c r="AR348" s="39">
        <f>(AQ348/12*5*$D348*$G348*$H348*$L348*AR$9)+(AQ348/12*4*$E348*$G348*$I348*$L348*AR$10)+(AQ348/12*3*$F348*$G348*$I348*$L348*AR$10)</f>
        <v>1199373.8819999998</v>
      </c>
      <c r="AS348" s="39">
        <v>32</v>
      </c>
      <c r="AT348" s="39">
        <f>(AS348/12*5*$D348*$G348*$H348*$L348*AT$9)+(AS348/12*4*$E348*$G348*$I348*$L348*AT$10)+(AS348/12*3*$F348*$G348*$I348*$L348*AT$11)</f>
        <v>3618198.5727999997</v>
      </c>
      <c r="AU348" s="39"/>
      <c r="AV348" s="39">
        <f>(AU348/12*5*$D348*$G348*$H348*$L348*AV$9)+(AU348/12*4*$E348*$G348*$I348*$L348*AV$10)+(AU348/12*3*$F348*$G348*$I348*$L348*AV$10)</f>
        <v>0</v>
      </c>
      <c r="AW348" s="39"/>
      <c r="AX348" s="39">
        <f>(AW348/12*5*$D348*$G348*$H348*$K348*AX$9)+(AW348/12*4*$E348*$G348*$I348*$K348*AX$10)+(AW348/12*3*$F348*$G348*$I348*$K348*AX$10)</f>
        <v>0</v>
      </c>
      <c r="AY348" s="39"/>
      <c r="AZ348" s="39">
        <f>(AY348/12*5*$D348*$G348*$H348*$K348*AZ$9)+(AY348/12*4*$E348*$G348*$I348*$K348*AZ$10)+(AY348/12*3*$F348*$G348*$I348*$K348*AZ$10)</f>
        <v>0</v>
      </c>
      <c r="BA348" s="39">
        <v>3</v>
      </c>
      <c r="BB348" s="39">
        <f>(BA348/12*5*$D348*$G348*$H348*$L348*BB$9)+(BA348/12*4*$E348*$G348*$I348*$L348*BB$10)+(BA348/12*3*$F348*$G348*$I348*$L348*BB$10)</f>
        <v>329944.58699999994</v>
      </c>
      <c r="BC348" s="39"/>
      <c r="BD348" s="39">
        <f>(BC348/12*5*$D348*$G348*$H348*$K348*BD$9)+(BC348/12*4*$E348*$G348*$I348*$K348*BD$10)+(BC348/12*3*$F348*$G348*$I348*$K348*BD$10)</f>
        <v>0</v>
      </c>
      <c r="BE348" s="39"/>
      <c r="BF348" s="39">
        <f>(BE348/12*5*$D348*$G348*$H348*$K348*BF$9)+(BE348/12*4*$E348*$G348*$I348*$K348*BF$10)+(BE348/12*3*$F348*$G348*$I348*$K348*BF$10)</f>
        <v>0</v>
      </c>
      <c r="BG348" s="39"/>
      <c r="BH348" s="39">
        <f>(BG348/12*5*$D348*$G348*$H348*$K348*BH$9)+(BG348/12*4*$E348*$G348*$I348*$K348*BH$10)+(BG348/12*3*$F348*$G348*$I348*$K348*BH$10)</f>
        <v>0</v>
      </c>
      <c r="BI348" s="39"/>
      <c r="BJ348" s="39">
        <f>(BI348/12*5*$D348*$G348*$H348*$L348*BJ$9)+(BI348/12*4*$E348*$G348*$I348*$L348*BJ$10)+(BI348/12*3*$F348*$G348*$I348*$L348*BJ$10)</f>
        <v>0</v>
      </c>
      <c r="BK348" s="39">
        <v>10</v>
      </c>
      <c r="BL348" s="39">
        <f>(BK348/12*5*$D348*$G348*$H348*$K348*BL$9)+(BK348/12*4*$E348*$G348*$I348*$K348*BL$10)+(BK348/12*3*$F348*$G348*$I348*$K348*BL$10)</f>
        <v>984818.35375000001</v>
      </c>
      <c r="BM348" s="39"/>
      <c r="BN348" s="39">
        <f>(BM348/12*5*$D348*$G348*$H348*$K348*BN$9)+(BM348/12*4*$E348*$G348*$I348*$K348*BN$10)+(BM348/12*3*$F348*$G348*$I348*$K348*BN$10)</f>
        <v>0</v>
      </c>
      <c r="BO348" s="49">
        <v>5</v>
      </c>
      <c r="BP348" s="39">
        <f>(BO348/12*5*$D348*$G348*$H348*$L348*BP$9)+(BO348/12*4*$E348*$G348*$I348*$L348*BP$10)+(BO348/12*3*$F348*$G348*$I348*$L348*BP$10)</f>
        <v>502930.61000000004</v>
      </c>
      <c r="BQ348" s="39">
        <v>5</v>
      </c>
      <c r="BR348" s="39">
        <f>(BQ348/12*5*$D348*$G348*$H348*$L348*BR$9)+(BQ348/12*4*$E348*$G348*$I348*$L348*BR$10)+(BQ348/12*3*$F348*$G348*$I348*$L348*BR$10)</f>
        <v>624518.23</v>
      </c>
      <c r="BS348" s="39">
        <v>25</v>
      </c>
      <c r="BT348" s="39">
        <f>(BS348/12*5*$D348*$G348*$H348*$K348*BT$9)+(BS348/12*4*$E348*$G348*$I348*$K348*BT$10)+(BS348/12*3*$F348*$G348*$I348*$K348*BT$10)</f>
        <v>2095544.2083333333</v>
      </c>
      <c r="BU348" s="39"/>
      <c r="BV348" s="39">
        <f>(BU348/12*5*$D348*$G348*$H348*$K348*BV$9)+(BU348/12*4*$E348*$G348*$I348*$K348*BV$10)+(BU348/12*3*$F348*$G348*$I348*$K348*BV$10)</f>
        <v>0</v>
      </c>
      <c r="BW348" s="39"/>
      <c r="BX348" s="39">
        <f>(BW348/12*5*$D348*$G348*$H348*$L348*BX$9)+(BW348/12*4*$E348*$G348*$I348*$L348*BX$10)+(BW348/12*3*$F348*$G348*$I348*$L348*BX$10)</f>
        <v>0</v>
      </c>
      <c r="BY348" s="39"/>
      <c r="BZ348" s="39">
        <f>(BY348/12*5*$D348*$G348*$H348*$L348*BZ$9)+(BY348/12*4*$E348*$G348*$I348*$L348*BZ$10)+(BY348/12*3*$F348*$G348*$I348*$L348*BZ$10)</f>
        <v>0</v>
      </c>
      <c r="CA348" s="39"/>
      <c r="CB348" s="39">
        <f>(CA348/12*5*$D348*$G348*$H348*$K348*CB$9)+(CA348/12*4*$E348*$G348*$I348*$K348*CB$10)+(CA348/12*3*$F348*$G348*$I348*$K348*CB$10)</f>
        <v>0</v>
      </c>
      <c r="CC348" s="39">
        <v>6</v>
      </c>
      <c r="CD348" s="39">
        <f t="shared" ref="CD348" si="3192">(CC348/12*5*$D348*$G348*$H348*$L348*CD$9)+(CC348/12*4*$E348*$G348*$I348*$L348*CD$10)+(CC348/12*3*$F348*$G348*$I348*$L348*CD$10)</f>
        <v>603516.73199999996</v>
      </c>
      <c r="CE348" s="39"/>
      <c r="CF348" s="39">
        <f>(CE348/12*5*$D348*$G348*$H348*$K348*CF$9)+(CE348/12*4*$E348*$G348*$I348*$K348*CF$10)+(CE348/12*3*$F348*$G348*$I348*$K348*CF$10)</f>
        <v>0</v>
      </c>
      <c r="CG348" s="39"/>
      <c r="CH348" s="39">
        <f>(CG348/12*5*$D348*$G348*$H348*$K348*CH$9)+(CG348/12*4*$E348*$G348*$I348*$K348*CH$10)+(CG348/12*3*$F348*$G348*$I348*$K348*CH$10)</f>
        <v>0</v>
      </c>
      <c r="CI348" s="39">
        <v>1</v>
      </c>
      <c r="CJ348" s="39">
        <f>(CI348/12*5*$D348*$G348*$H348*$K348*CJ$9)+(CI348/12*4*$E348*$G348*$I348*$K348*CJ$10)+(CI348/12*3*$F348*$G348*$I348*$K348*CJ$10)</f>
        <v>69452.32233333333</v>
      </c>
      <c r="CK348" s="39"/>
      <c r="CL348" s="39">
        <f>(CK348/12*5*$D348*$G348*$H348*$K348*CL$9)+(CK348/12*4*$E348*$G348*$I348*$K348*CL$10)+(CK348/12*3*$F348*$G348*$I348*$K348*CL$10)</f>
        <v>0</v>
      </c>
      <c r="CM348" s="39">
        <v>8</v>
      </c>
      <c r="CN348" s="39">
        <f>(CM348/12*5*$D348*$G348*$H348*$L348*CN$9)+(CM348/12*4*$E348*$G348*$I348*$L348*CN$10)+(CM348/12*3*$F348*$G348*$I348*$L348*CN$10)</f>
        <v>896703.31240000005</v>
      </c>
      <c r="CO348" s="39">
        <v>3</v>
      </c>
      <c r="CP348" s="39">
        <f>(CO348/12*5*$D348*$G348*$H348*$L348*CP$9)+(CO348/12*4*$E348*$G348*$I348*$L348*CP$10)+(CO348/12*3*$F348*$G348*$I348*$L348*CP$10)</f>
        <v>386573.96294999996</v>
      </c>
      <c r="CQ348" s="44"/>
      <c r="CR348" s="39">
        <f>(CQ348/12*5*$D348*$G348*$H348*$K348*CR$9)+(CQ348/12*4*$E348*$G348*$I348*$K348*CR$10)+(CQ348/12*3*$F348*$G348*$I348*$K348*CR$10)</f>
        <v>0</v>
      </c>
      <c r="CS348" s="39">
        <v>2</v>
      </c>
      <c r="CT348" s="39">
        <f>(CS348/12*5*$D348*$G348*$H348*$L348*CT$9)+(CS348/12*4*$E348*$G348*$I348*$L348*CT$10)+(CS348/12*3*$F348*$G348*$I348*$L348*CT$10)</f>
        <v>251887.22440000001</v>
      </c>
      <c r="CU348" s="39"/>
      <c r="CV348" s="39">
        <f>(CU348/12*5*$D348*$G348*$H348*$L348*CV$9)+(CU348/12*4*$E348*$G348*$I348*$L348*CV$10)+(CU348/12*3*$F348*$G348*$I348*$L348*CV$10)</f>
        <v>0</v>
      </c>
      <c r="CW348" s="39">
        <v>1</v>
      </c>
      <c r="CX348" s="39">
        <f>(CW348/12*5*$D348*$G348*$H348*$L348*CX$9)+(CW348/12*4*$E348*$G348*$I348*$L348*CX$10)+(CW348/12*3*$F348*$G348*$I348*$L348*CX$10)</f>
        <v>126177.13394999999</v>
      </c>
      <c r="CY348" s="39"/>
      <c r="CZ348" s="39">
        <f>(CY348/12*5*$D348*$G348*$H348*$L348*CZ$9)+(CY348/12*4*$E348*$G348*$I348*$L348*CZ$10)+(CY348/12*3*$F348*$G348*$I348*$L348*CZ$10)</f>
        <v>0</v>
      </c>
      <c r="DA348" s="39"/>
      <c r="DB348" s="39">
        <f>(DA348/12*5*$D348*$G348*$H348*$L348*DB$9)+(DA348/12*4*$E348*$G348*$I348*$L348*DB$10)+(DA348/12*3*$F348*$G348*$I348*$L348*DB$10)</f>
        <v>0</v>
      </c>
      <c r="DC348" s="39">
        <v>2</v>
      </c>
      <c r="DD348" s="39">
        <f>(DC348/12*5*$D348*$G348*$H348*$K348*DD$9)+(DC348/12*4*$E348*$G348*$I348*$K348*DD$10)+(DC348/12*3*$F348*$G348*$I348*$K348*DD$10)</f>
        <v>208172.74333333329</v>
      </c>
      <c r="DE348" s="39">
        <v>3</v>
      </c>
      <c r="DF348" s="39">
        <f>(DE348/12*5*$D348*$G348*$H348*$K348*DF$9)+(DE348/12*4*$E348*$G348*$I348*$K348*DF$10)+(DE348/12*3*$F348*$G348*$I348*$K348*DF$10)</f>
        <v>321561.16475</v>
      </c>
      <c r="DG348" s="39"/>
      <c r="DH348" s="39">
        <f>(DG348/12*5*$D348*$G348*$H348*$L348*DH$9)+(DG348/12*4*$E348*$G348*$I348*$L348*DH$10)+(DG348/12*3*$F348*$G348*$I348*$L348*DH$10)</f>
        <v>0</v>
      </c>
      <c r="DI348" s="39"/>
      <c r="DJ348" s="39">
        <f>(DI348/12*5*$D348*$G348*$H348*$L348*DJ$9)+(DI348/12*4*$E348*$G348*$I348*$L348*DJ$10)+(DI348/12*3*$F348*$G348*$I348*$L348*DJ$10)</f>
        <v>0</v>
      </c>
      <c r="DK348" s="39"/>
      <c r="DL348" s="39">
        <f>(DK348/12*5*$D348*$G348*$H348*$M348*DL$9)+(DK348/12*4*$E348*$G348*$I348*$M348*DL$10)+(DK348/12*3*$F348*$G348*$I348*$M348*DL$10)</f>
        <v>0</v>
      </c>
      <c r="DM348" s="39">
        <v>1</v>
      </c>
      <c r="DN348" s="39">
        <f t="shared" ref="DN348" si="3193">(DM348/12*5*$D348*$G348*$H348*$N348*DN$9)+(DM348/12*4*$E348*$G348*$I348*$N348*DN$10)+(DM348/12*3*$F348*$G348*$I348*$N348*DN$10)</f>
        <v>200360.88902083333</v>
      </c>
      <c r="DO348" s="39"/>
      <c r="DP348" s="39">
        <f t="shared" si="3129"/>
        <v>0</v>
      </c>
      <c r="DQ348" s="39">
        <f t="shared" si="3191"/>
        <v>204</v>
      </c>
      <c r="DR348" s="39">
        <f t="shared" si="3191"/>
        <v>20810692.689354159</v>
      </c>
    </row>
    <row r="349" spans="1:122" ht="45" customHeight="1" x14ac:dyDescent="0.25">
      <c r="A349" s="46"/>
      <c r="B349" s="47">
        <v>302</v>
      </c>
      <c r="C349" s="33" t="s">
        <v>480</v>
      </c>
      <c r="D349" s="34">
        <f t="shared" si="3130"/>
        <v>19063</v>
      </c>
      <c r="E349" s="35">
        <v>18530</v>
      </c>
      <c r="F349" s="35">
        <v>18715</v>
      </c>
      <c r="G349" s="48">
        <v>5.35</v>
      </c>
      <c r="H349" s="37">
        <v>1</v>
      </c>
      <c r="I349" s="37">
        <v>1</v>
      </c>
      <c r="J349" s="38"/>
      <c r="K349" s="34">
        <v>1.4</v>
      </c>
      <c r="L349" s="34">
        <v>1.68</v>
      </c>
      <c r="M349" s="34">
        <v>2.23</v>
      </c>
      <c r="N349" s="34">
        <v>2.57</v>
      </c>
      <c r="O349" s="39">
        <v>15</v>
      </c>
      <c r="P349" s="39">
        <f t="shared" ref="P349" si="3194">(O349/12*5*$D349*$G349*$H349*$K349)+(O349/12*4*$E349*$G349*$I349*$K349)+(O349/12*3*$F349*$G349*$I349*$K349)</f>
        <v>2111992.75</v>
      </c>
      <c r="Q349" s="39">
        <v>0</v>
      </c>
      <c r="R349" s="39">
        <f>(Q349/12*5*$D349*$G349*$H349*$K349)+(Q349/12*4*$E349*$G349*$I349*$K349)+(Q349/12*3*$F349*$G349*$I349*$K349)</f>
        <v>0</v>
      </c>
      <c r="S349" s="39"/>
      <c r="T349" s="39">
        <f>(S349/12*5*$D349*$G349*$H349*$K349)+(S349/12*4*$E349*$G349*$I349*$K349)+(S349/12*3*$F349*$G349*$I349*$K349)</f>
        <v>0</v>
      </c>
      <c r="U349" s="39">
        <v>56</v>
      </c>
      <c r="V349" s="39">
        <f>(U349/12*5*$D349*$G349*$H349*$K349)+(U349/12*4*$E349*$G349*$I349*$K349)+(U349/12*3*$F349*$G349*$I349*$K349)</f>
        <v>7884772.9333333336</v>
      </c>
      <c r="W349" s="39"/>
      <c r="X349" s="39">
        <f>(W349/12*5*$D349*$G349*$H349*$K349)+(W349/12*4*$E349*$G349*$I349*$K349)+(W349/12*3*$F349*$G349*$I349*$K349)</f>
        <v>0</v>
      </c>
      <c r="Y349" s="39">
        <v>0</v>
      </c>
      <c r="Z349" s="39">
        <f>(Y349/12*5*$D349*$G349*$H349*$K349)+(Y349/12*4*$E349*$G349*$I349*$K349)+(Y349/12*3*$F349*$G349*$I349*$K349)</f>
        <v>0</v>
      </c>
      <c r="AA349" s="39"/>
      <c r="AB349" s="39">
        <f>(AA349/12*5*$D349*$G349*$H349*$K349)+(AA349/12*4*$E349*$G349*$I349*$K349)+(AA349/12*3*$F349*$G349*$I349*$K349)</f>
        <v>0</v>
      </c>
      <c r="AC349" s="39"/>
      <c r="AD349" s="39">
        <f>(AC349/12*5*$D349*$G349*$H349*$K349)+(AC349/12*4*$E349*$G349*$I349*$K349)+(AC349/12*3*$F349*$G349*$I349*$K349)</f>
        <v>0</v>
      </c>
      <c r="AE349" s="39">
        <v>0</v>
      </c>
      <c r="AF349" s="39">
        <f>(AE349/12*5*$D349*$G349*$H349*$K349)+(AE349/12*4*$E349*$G349*$I349*$K349)+(AE349/12*3*$F349*$G349*$I349*$K349)</f>
        <v>0</v>
      </c>
      <c r="AG349" s="39"/>
      <c r="AH349" s="39">
        <f>(AG349/12*5*$D349*$G349*$H349*$K349)+(AG349/12*4*$E349*$G349*$I349*$K349)+(AG349/12*3*$F349*$G349*$I349*$K349)</f>
        <v>0</v>
      </c>
      <c r="AI349" s="39"/>
      <c r="AJ349" s="39">
        <f>(AI349/12*5*$D349*$G349*$H349*$K349)+(AI349/12*4*$E349*$G349*$I349*$K349)+(AI349/12*3*$F349*$G349*$I349*$K349)</f>
        <v>0</v>
      </c>
      <c r="AK349" s="39"/>
      <c r="AL349" s="39">
        <f>(AK349/12*5*$D349*$G349*$H349*$K349)+(AK349/12*4*$E349*$G349*$I349*$K349)+(AK349/12*3*$F349*$G349*$I349*$K349)</f>
        <v>0</v>
      </c>
      <c r="AM349" s="42">
        <v>0</v>
      </c>
      <c r="AN349" s="39">
        <f>(AM349/12*5*$D349*$G349*$H349*$K349)+(AM349/12*4*$E349*$G349*$I349*$K349)+(AM349/12*3*$F349*$G349*$I349*$K349)</f>
        <v>0</v>
      </c>
      <c r="AO349" s="43">
        <v>0</v>
      </c>
      <c r="AP349" s="39">
        <f>(AO349/12*5*$D349*$G349*$H349*$L349)+(AO349/12*4*$E349*$G349*$I349*$L349)+(AO349/12*3*$F349*$G349*$I349*$L349)</f>
        <v>0</v>
      </c>
      <c r="AQ349" s="39"/>
      <c r="AR349" s="39">
        <f>(AQ349/12*5*$D349*$G349*$H349*$L349)+(AQ349/12*4*$E349*$G349*$I349*$L349)+(AQ349/12*3*$F349*$G349*$I349*$L349)</f>
        <v>0</v>
      </c>
      <c r="AS349" s="39"/>
      <c r="AT349" s="39">
        <f>(AS349/12*5*$D349*$G349*$H349*$L349)+(AS349/12*4*$E349*$G349*$I349*$L349)+(AS349/12*3*$F349*$G349*$I349*$L349)</f>
        <v>0</v>
      </c>
      <c r="AU349" s="39"/>
      <c r="AV349" s="39">
        <f>(AU349/12*5*$D349*$G349*$H349*$L349)+(AU349/12*4*$E349*$G349*$I349*$L349)+(AU349/12*3*$F349*$G349*$I349*$L349)</f>
        <v>0</v>
      </c>
      <c r="AW349" s="39"/>
      <c r="AX349" s="39">
        <f>(AW349/12*5*$D349*$G349*$H349*$K349)+(AW349/12*4*$E349*$G349*$I349*$K349)+(AW349/12*3*$F349*$G349*$I349*$K349)</f>
        <v>0</v>
      </c>
      <c r="AY349" s="39"/>
      <c r="AZ349" s="39">
        <f>(AY349/12*5*$D349*$G349*$H349*$K349)+(AY349/12*4*$E349*$G349*$I349*$K349)+(AY349/12*3*$F349*$G349*$I349*$K349)</f>
        <v>0</v>
      </c>
      <c r="BA349" s="39"/>
      <c r="BB349" s="39">
        <f>(BA349/12*5*$D349*$G349*$H349*$L349)+(BA349/12*4*$E349*$G349*$I349*$L349)+(BA349/12*3*$F349*$G349*$I349*$L349)</f>
        <v>0</v>
      </c>
      <c r="BC349" s="39"/>
      <c r="BD349" s="39">
        <f>(BC349/12*5*$D349*$G349*$H349*$K349)+(BC349/12*4*$E349*$G349*$I349*$K349)+(BC349/12*3*$F349*$G349*$I349*$K349)</f>
        <v>0</v>
      </c>
      <c r="BE349" s="39"/>
      <c r="BF349" s="39">
        <f>(BE349/12*5*$D349*$G349*$H349*$K349)+(BE349/12*4*$E349*$G349*$I349*$K349)+(BE349/12*3*$F349*$G349*$I349*$K349)</f>
        <v>0</v>
      </c>
      <c r="BG349" s="39"/>
      <c r="BH349" s="39">
        <f>(BG349/12*5*$D349*$G349*$H349*$K349)+(BG349/12*4*$E349*$G349*$I349*$K349)+(BG349/12*3*$F349*$G349*$I349*$K349)</f>
        <v>0</v>
      </c>
      <c r="BI349" s="39"/>
      <c r="BJ349" s="39">
        <f>(BI349/12*5*$D349*$G349*$H349*$L349)+(BI349/12*4*$E349*$G349*$I349*$L349)+(BI349/12*3*$F349*$G349*$I349*$L349)</f>
        <v>0</v>
      </c>
      <c r="BK349" s="39">
        <v>0</v>
      </c>
      <c r="BL349" s="39">
        <f>(BK349/12*5*$D349*$G349*$H349*$K349)+(BK349/12*4*$E349*$G349*$I349*$K349)+(BK349/12*3*$F349*$G349*$I349*$K349)</f>
        <v>0</v>
      </c>
      <c r="BM349" s="39"/>
      <c r="BN349" s="39">
        <f>(BM349/12*5*$D349*$G349*$H349*$K349)+(BM349/12*4*$E349*$G349*$I349*$K349)+(BM349/12*3*$F349*$G349*$I349*$K349)</f>
        <v>0</v>
      </c>
      <c r="BO349" s="49">
        <v>85</v>
      </c>
      <c r="BP349" s="39">
        <f>(BO349/12*5*$D349*$G349*$H349*$L349)+(BO349/12*4*$E349*$G349*$I349*$L349)+(BO349/12*3*$F349*$G349*$I349*$L349)</f>
        <v>14361550.699999999</v>
      </c>
      <c r="BQ349" s="39"/>
      <c r="BR349" s="39">
        <f>(BQ349/12*5*$D349*$G349*$H349*$L349)+(BQ349/12*4*$E349*$G349*$I349*$L349)+(BQ349/12*3*$F349*$G349*$I349*$L349)</f>
        <v>0</v>
      </c>
      <c r="BS349" s="39"/>
      <c r="BT349" s="39">
        <f>(BS349/12*5*$D349*$G349*$H349*$K349)+(BS349/12*4*$E349*$G349*$I349*$K349)+(BS349/12*3*$F349*$G349*$I349*$K349)</f>
        <v>0</v>
      </c>
      <c r="BU349" s="39"/>
      <c r="BV349" s="39">
        <f>(BU349/12*5*$D349*$G349*$H349*$K349)+(BU349/12*4*$E349*$G349*$I349*$K349)+(BU349/12*3*$F349*$G349*$I349*$K349)</f>
        <v>0</v>
      </c>
      <c r="BW349" s="39"/>
      <c r="BX349" s="39">
        <f>(BW349/12*5*$D349*$G349*$H349*$L349)+(BW349/12*4*$E349*$G349*$I349*$L349)+(BW349/12*3*$F349*$G349*$I349*$L349)</f>
        <v>0</v>
      </c>
      <c r="BY349" s="39"/>
      <c r="BZ349" s="39">
        <f>(BY349/12*5*$D349*$G349*$H349*$L349)+(BY349/12*4*$E349*$G349*$I349*$L349)+(BY349/12*3*$F349*$G349*$I349*$L349)</f>
        <v>0</v>
      </c>
      <c r="CA349" s="39"/>
      <c r="CB349" s="39">
        <f>(CA349/12*5*$D349*$G349*$H349*$K349)+(CA349/12*4*$E349*$G349*$I349*$K349)+(CA349/12*3*$F349*$G349*$I349*$K349)</f>
        <v>0</v>
      </c>
      <c r="CC349" s="39"/>
      <c r="CD349" s="39">
        <f>(CC349/12*5*$D349*$G349*$H349*$L349)+(CC349/12*4*$E349*$G349*$I349*$L349)+(CC349/12*3*$F349*$G349*$I349*$L349)</f>
        <v>0</v>
      </c>
      <c r="CE349" s="39"/>
      <c r="CF349" s="39">
        <f>(CE349/12*5*$D349*$G349*$H349*$K349)+(CE349/12*4*$E349*$G349*$I349*$K349)+(CE349/12*3*$F349*$G349*$I349*$K349)</f>
        <v>0</v>
      </c>
      <c r="CG349" s="39"/>
      <c r="CH349" s="39">
        <f>(CG349/12*5*$D349*$G349*$H349*$K349)+(CG349/12*4*$E349*$G349*$I349*$K349)+(CG349/12*3*$F349*$G349*$I349*$K349)</f>
        <v>0</v>
      </c>
      <c r="CI349" s="39"/>
      <c r="CJ349" s="39">
        <f>(CI349/12*5*$D349*$G349*$H349*$K349)+(CI349/12*4*$E349*$G349*$I349*$K349)+(CI349/12*3*$F349*$G349*$I349*$K349)</f>
        <v>0</v>
      </c>
      <c r="CK349" s="39"/>
      <c r="CL349" s="39">
        <f>(CK349/12*5*$D349*$G349*$H349*$K349)+(CK349/12*4*$E349*$G349*$I349*$K349)+(CK349/12*3*$F349*$G349*$I349*$K349)</f>
        <v>0</v>
      </c>
      <c r="CM349" s="39"/>
      <c r="CN349" s="39">
        <f>(CM349/12*5*$D349*$G349*$H349*$L349)+(CM349/12*4*$E349*$G349*$I349*$L349)+(CM349/12*3*$F349*$G349*$I349*$L349)</f>
        <v>0</v>
      </c>
      <c r="CO349" s="39"/>
      <c r="CP349" s="39">
        <f>(CO349/12*5*$D349*$G349*$H349*$L349)+(CO349/12*4*$E349*$G349*$I349*$L349)+(CO349/12*3*$F349*$G349*$I349*$L349)</f>
        <v>0</v>
      </c>
      <c r="CQ349" s="44"/>
      <c r="CR349" s="39">
        <f>(CQ349/12*5*$D349*$G349*$H349*$K349)+(CQ349/12*4*$E349*$G349*$I349*$K349)+(CQ349/12*3*$F349*$G349*$I349*$K349)</f>
        <v>0</v>
      </c>
      <c r="CS349" s="39"/>
      <c r="CT349" s="39">
        <f>(CS349/12*5*$D349*$G349*$H349*$L349)+(CS349/12*4*$E349*$G349*$I349*$L349)+(CS349/12*3*$F349*$G349*$I349*$L349)</f>
        <v>0</v>
      </c>
      <c r="CU349" s="39"/>
      <c r="CV349" s="39">
        <f>(CU349/12*5*$D349*$G349*$H349*$L349)+(CU349/12*4*$E349*$G349*$I349*$L349)+(CU349/12*3*$F349*$G349*$I349*$L349)</f>
        <v>0</v>
      </c>
      <c r="CW349" s="39"/>
      <c r="CX349" s="39">
        <f>(CW349/12*5*$D349*$G349*$H349*$L349)+(CW349/12*4*$E349*$G349*$I349*$L349)+(CW349/12*3*$F349*$G349*$I349*$L349)</f>
        <v>0</v>
      </c>
      <c r="CY349" s="39"/>
      <c r="CZ349" s="39">
        <f>(CY349/12*5*$D349*$G349*$H349*$L349)+(CY349/12*4*$E349*$G349*$I349*$L349)+(CY349/12*3*$F349*$G349*$I349*$L349)</f>
        <v>0</v>
      </c>
      <c r="DA349" s="39"/>
      <c r="DB349" s="39">
        <f>(DA349/12*5*$D349*$G349*$H349*$L349)+(DA349/12*4*$E349*$G349*$I349*$L349)+(DA349/12*3*$F349*$G349*$I349*$L349)</f>
        <v>0</v>
      </c>
      <c r="DC349" s="39"/>
      <c r="DD349" s="39">
        <f>(DC349/12*5*$D349*$G349*$H349*$K349)+(DC349/12*4*$E349*$G349*$I349*$K349)+(DC349/12*3*$F349*$G349*$I349*$K349)</f>
        <v>0</v>
      </c>
      <c r="DE349" s="39"/>
      <c r="DF349" s="39">
        <f>(DE349/12*5*$D349*$G349*$H349*$K349)+(DE349/12*4*$E349*$G349*$I349*$K349)+(DE349/12*3*$F349*$G349*$I349*$K349)</f>
        <v>0</v>
      </c>
      <c r="DG349" s="39"/>
      <c r="DH349" s="39">
        <f>(DG349/12*5*$D349*$G349*$H349*$L349)+(DG349/12*4*$E349*$G349*$I349*$L349)+(DG349/12*3*$F349*$G349*$I349*$L349)</f>
        <v>0</v>
      </c>
      <c r="DI349" s="39"/>
      <c r="DJ349" s="39">
        <f>(DI349/12*5*$D349*$G349*$H349*$L349)+(DI349/12*4*$E349*$G349*$I349*$L349)+(DI349/12*3*$F349*$G349*$I349*$L349)</f>
        <v>0</v>
      </c>
      <c r="DK349" s="39"/>
      <c r="DL349" s="39">
        <f>(DK349/12*5*$D349*$G349*$H349*$M349)+(DK349/12*4*$E349*$G349*$I349*$M349)+(DK349/12*3*$F349*$G349*$I349*$M349)</f>
        <v>0</v>
      </c>
      <c r="DM349" s="39">
        <v>3</v>
      </c>
      <c r="DN349" s="39">
        <f>(DM349/12*5*$D349*$G349*$H349*$N349)+(DM349/12*4*$E349*$G349*$I349*$N349)+(DM349/12*3*$F349*$G349*$I349*$N349)</f>
        <v>775403.05249999999</v>
      </c>
      <c r="DO349" s="39"/>
      <c r="DP349" s="39">
        <f>(DO349*$D349*$G349*$H349*$L349)</f>
        <v>0</v>
      </c>
      <c r="DQ349" s="39">
        <f t="shared" si="3191"/>
        <v>159</v>
      </c>
      <c r="DR349" s="39">
        <f t="shared" si="3191"/>
        <v>25133719.435833331</v>
      </c>
    </row>
    <row r="350" spans="1:122" ht="45" customHeight="1" x14ac:dyDescent="0.25">
      <c r="A350" s="46"/>
      <c r="B350" s="47">
        <v>303</v>
      </c>
      <c r="C350" s="33" t="s">
        <v>481</v>
      </c>
      <c r="D350" s="34">
        <f t="shared" si="3130"/>
        <v>19063</v>
      </c>
      <c r="E350" s="35">
        <v>18530</v>
      </c>
      <c r="F350" s="35">
        <v>18715</v>
      </c>
      <c r="G350" s="48">
        <v>0.32</v>
      </c>
      <c r="H350" s="37">
        <v>1</v>
      </c>
      <c r="I350" s="37">
        <v>1</v>
      </c>
      <c r="J350" s="38"/>
      <c r="K350" s="34">
        <v>1.4</v>
      </c>
      <c r="L350" s="34">
        <v>1.68</v>
      </c>
      <c r="M350" s="34">
        <v>2.23</v>
      </c>
      <c r="N350" s="34">
        <v>2.57</v>
      </c>
      <c r="O350" s="39">
        <v>0</v>
      </c>
      <c r="P350" s="39">
        <f t="shared" ref="P350:P352" si="3195">(O350/12*5*$D350*$G350*$H350*$K350*P$9)+(O350/12*4*$E350*$G350*$I350*$K350*P$10)+(O350/12*3*$F350*$G350*$I350*$K350*P$10)</f>
        <v>0</v>
      </c>
      <c r="Q350" s="39">
        <v>0</v>
      </c>
      <c r="R350" s="39">
        <f t="shared" ref="R350:R352" si="3196">(Q350/12*5*$D350*$G350*$H350*$K350*R$9)+(Q350/12*4*$E350*$G350*$I350*$K350*R$10)+(Q350/12*3*$F350*$G350*$I350*$K350*R$10)</f>
        <v>0</v>
      </c>
      <c r="S350" s="39">
        <v>0</v>
      </c>
      <c r="T350" s="39">
        <f t="shared" ref="T350:T352" si="3197">(S350/12*5*$D350*$G350*$H350*$K350*T$9)+(S350/12*4*$E350*$G350*$I350*$K350*T$10)+(S350/12*3*$F350*$G350*$I350*$K350*T$10)</f>
        <v>0</v>
      </c>
      <c r="U350" s="39"/>
      <c r="V350" s="39">
        <f t="shared" ref="V350:V352" si="3198">(U350/12*5*$D350*$G350*$H350*$K350*V$9)+(U350/12*4*$E350*$G350*$I350*$K350*V$10)+(U350/12*3*$F350*$G350*$I350*$K350*V$10)</f>
        <v>0</v>
      </c>
      <c r="W350" s="39"/>
      <c r="X350" s="39">
        <f t="shared" ref="X350:X352" si="3199">(W350/12*5*$D350*$G350*$H350*$K350*X$9)+(W350/12*4*$E350*$G350*$I350*$K350*X$10)+(W350/12*3*$F350*$G350*$I350*$K350*X$10)</f>
        <v>0</v>
      </c>
      <c r="Y350" s="39">
        <v>0</v>
      </c>
      <c r="Z350" s="39">
        <f t="shared" ref="Z350:Z352" si="3200">(Y350/12*5*$D350*$G350*$H350*$K350*Z$9)+(Y350/12*4*$E350*$G350*$I350*$K350*Z$10)+(Y350/12*3*$F350*$G350*$I350*$K350*Z$10)</f>
        <v>0</v>
      </c>
      <c r="AA350" s="39">
        <v>0</v>
      </c>
      <c r="AB350" s="39">
        <f t="shared" ref="AB350:AB352" si="3201">(AA350/12*5*$D350*$G350*$H350*$K350*AB$9)+(AA350/12*4*$E350*$G350*$I350*$K350*AB$10)+(AA350/12*3*$F350*$G350*$I350*$K350*AB$10)</f>
        <v>0</v>
      </c>
      <c r="AC350" s="39">
        <v>0</v>
      </c>
      <c r="AD350" s="39">
        <f t="shared" ref="AD350:AD352" si="3202">(AC350/12*5*$D350*$G350*$H350*$K350*AD$9)+(AC350/12*4*$E350*$G350*$I350*$K350*AD$10)+(AC350/12*3*$F350*$G350*$I350*$K350*AD$10)</f>
        <v>0</v>
      </c>
      <c r="AE350" s="39">
        <v>0</v>
      </c>
      <c r="AF350" s="39">
        <f t="shared" ref="AF350:AF352" si="3203">(AE350/12*5*$D350*$G350*$H350*$K350*AF$9)+(AE350/12*4*$E350*$G350*$I350*$K350*AF$10)+(AE350/12*3*$F350*$G350*$I350*$K350*AF$10)</f>
        <v>0</v>
      </c>
      <c r="AG350" s="39">
        <v>0</v>
      </c>
      <c r="AH350" s="39">
        <f t="shared" ref="AH350:AH352" si="3204">(AG350/12*5*$D350*$G350*$H350*$K350*AH$9)+(AG350/12*4*$E350*$G350*$I350*$K350*AH$10)+(AG350/12*3*$F350*$G350*$I350*$K350*AH$10)</f>
        <v>0</v>
      </c>
      <c r="AI350" s="39"/>
      <c r="AJ350" s="39">
        <f t="shared" ref="AJ350:AJ352" si="3205">(AI350/12*5*$D350*$G350*$H350*$K350*AJ$9)+(AI350/12*4*$E350*$G350*$I350*$K350*AJ$10)+(AI350/12*3*$F350*$G350*$I350*$K350*AJ$10)</f>
        <v>0</v>
      </c>
      <c r="AK350" s="39"/>
      <c r="AL350" s="39">
        <f t="shared" ref="AL350:AL352" si="3206">(AK350/12*5*$D350*$G350*$H350*$K350*AL$9)+(AK350/12*4*$E350*$G350*$I350*$K350*AL$10)+(AK350/12*3*$F350*$G350*$I350*$K350*AL$10)</f>
        <v>0</v>
      </c>
      <c r="AM350" s="42">
        <v>0</v>
      </c>
      <c r="AN350" s="39">
        <f t="shared" ref="AN350:AN352" si="3207">(AM350/12*5*$D350*$G350*$H350*$K350*AN$9)+(AM350/12*4*$E350*$G350*$I350*$K350*AN$10)+(AM350/12*3*$F350*$G350*$I350*$K350*AN$10)</f>
        <v>0</v>
      </c>
      <c r="AO350" s="43"/>
      <c r="AP350" s="39">
        <f t="shared" ref="AP350:AP352" si="3208">(AO350/12*5*$D350*$G350*$H350*$L350*AP$9)+(AO350/12*4*$E350*$G350*$I350*$L350*AP$10)+(AO350/12*3*$F350*$G350*$I350*$L350*AP$10)</f>
        <v>0</v>
      </c>
      <c r="AQ350" s="39">
        <v>0</v>
      </c>
      <c r="AR350" s="39">
        <f t="shared" ref="AR350:AR352" si="3209">(AQ350/12*5*$D350*$G350*$H350*$L350*AR$9)+(AQ350/12*4*$E350*$G350*$I350*$L350*AR$10)+(AQ350/12*3*$F350*$G350*$I350*$L350*AR$10)</f>
        <v>0</v>
      </c>
      <c r="AS350" s="39">
        <v>3</v>
      </c>
      <c r="AT350" s="39">
        <f t="shared" ref="AT350:AT352" si="3210">(AS350/12*5*$D350*$G350*$H350*$L350*AT$9)+(AS350/12*4*$E350*$G350*$I350*$L350*AT$10)+(AS350/12*3*$F350*$G350*$I350*$L350*AT$11)</f>
        <v>31013.130624000001</v>
      </c>
      <c r="AU350" s="39">
        <v>0</v>
      </c>
      <c r="AV350" s="39">
        <f t="shared" ref="AV350:AV352" si="3211">(AU350/12*5*$D350*$G350*$H350*$L350*AV$9)+(AU350/12*4*$E350*$G350*$I350*$L350*AV$10)+(AU350/12*3*$F350*$G350*$I350*$L350*AV$10)</f>
        <v>0</v>
      </c>
      <c r="AW350" s="39"/>
      <c r="AX350" s="39">
        <f t="shared" ref="AX350:AX352" si="3212">(AW350/12*5*$D350*$G350*$H350*$K350*AX$9)+(AW350/12*4*$E350*$G350*$I350*$K350*AX$10)+(AW350/12*3*$F350*$G350*$I350*$K350*AX$10)</f>
        <v>0</v>
      </c>
      <c r="AY350" s="39"/>
      <c r="AZ350" s="39">
        <f t="shared" ref="AZ350:AZ352" si="3213">(AY350/12*5*$D350*$G350*$H350*$K350*AZ$9)+(AY350/12*4*$E350*$G350*$I350*$K350*AZ$10)+(AY350/12*3*$F350*$G350*$I350*$K350*AZ$10)</f>
        <v>0</v>
      </c>
      <c r="BA350" s="39">
        <v>0</v>
      </c>
      <c r="BB350" s="39">
        <f t="shared" ref="BB350:BB352" si="3214">(BA350/12*5*$D350*$G350*$H350*$L350*BB$9)+(BA350/12*4*$E350*$G350*$I350*$L350*BB$10)+(BA350/12*3*$F350*$G350*$I350*$L350*BB$10)</f>
        <v>0</v>
      </c>
      <c r="BC350" s="39">
        <v>0</v>
      </c>
      <c r="BD350" s="39">
        <f t="shared" ref="BD350:BD352" si="3215">(BC350/12*5*$D350*$G350*$H350*$K350*BD$9)+(BC350/12*4*$E350*$G350*$I350*$K350*BD$10)+(BC350/12*3*$F350*$G350*$I350*$K350*BD$10)</f>
        <v>0</v>
      </c>
      <c r="BE350" s="39">
        <v>0</v>
      </c>
      <c r="BF350" s="39">
        <f t="shared" ref="BF350:BF352" si="3216">(BE350/12*5*$D350*$G350*$H350*$K350*BF$9)+(BE350/12*4*$E350*$G350*$I350*$K350*BF$10)+(BE350/12*3*$F350*$G350*$I350*$K350*BF$10)</f>
        <v>0</v>
      </c>
      <c r="BG350" s="39">
        <v>0</v>
      </c>
      <c r="BH350" s="39">
        <f t="shared" ref="BH350:BH352" si="3217">(BG350/12*5*$D350*$G350*$H350*$K350*BH$9)+(BG350/12*4*$E350*$G350*$I350*$K350*BH$10)+(BG350/12*3*$F350*$G350*$I350*$K350*BH$10)</f>
        <v>0</v>
      </c>
      <c r="BI350" s="39">
        <v>0</v>
      </c>
      <c r="BJ350" s="39">
        <f t="shared" ref="BJ350:BJ352" si="3218">(BI350/12*5*$D350*$G350*$H350*$L350*BJ$9)+(BI350/12*4*$E350*$G350*$I350*$L350*BJ$10)+(BI350/12*3*$F350*$G350*$I350*$L350*BJ$10)</f>
        <v>0</v>
      </c>
      <c r="BK350" s="39">
        <v>50</v>
      </c>
      <c r="BL350" s="39">
        <f t="shared" ref="BL350:BL352" si="3219">(BK350/12*5*$D350*$G350*$H350*$K350*BL$9)+(BK350/12*4*$E350*$G350*$I350*$K350*BL$10)+(BK350/12*3*$F350*$G350*$I350*$K350*BL$10)</f>
        <v>450202.67600000004</v>
      </c>
      <c r="BM350" s="39"/>
      <c r="BN350" s="39">
        <f t="shared" ref="BN350:BN352" si="3220">(BM350/12*5*$D350*$G350*$H350*$K350*BN$9)+(BM350/12*4*$E350*$G350*$I350*$K350*BN$10)+(BM350/12*3*$F350*$G350*$I350*$K350*BN$10)</f>
        <v>0</v>
      </c>
      <c r="BO350" s="49"/>
      <c r="BP350" s="39">
        <f t="shared" ref="BP350:BP352" si="3221">(BO350/12*5*$D350*$G350*$H350*$L350*BP$9)+(BO350/12*4*$E350*$G350*$I350*$L350*BP$10)+(BO350/12*3*$F350*$G350*$I350*$L350*BP$10)</f>
        <v>0</v>
      </c>
      <c r="BQ350" s="39">
        <v>0</v>
      </c>
      <c r="BR350" s="39">
        <f t="shared" ref="BR350:BR352" si="3222">(BQ350/12*5*$D350*$G350*$H350*$L350*BR$9)+(BQ350/12*4*$E350*$G350*$I350*$L350*BR$10)+(BQ350/12*3*$F350*$G350*$I350*$L350*BR$10)</f>
        <v>0</v>
      </c>
      <c r="BS350" s="39">
        <v>0</v>
      </c>
      <c r="BT350" s="39">
        <f t="shared" ref="BT350:BT352" si="3223">(BS350/12*5*$D350*$G350*$H350*$K350*BT$9)+(BS350/12*4*$E350*$G350*$I350*$K350*BT$10)+(BS350/12*3*$F350*$G350*$I350*$K350*BT$10)</f>
        <v>0</v>
      </c>
      <c r="BU350" s="39">
        <v>0</v>
      </c>
      <c r="BV350" s="39">
        <f t="shared" ref="BV350:BV352" si="3224">(BU350/12*5*$D350*$G350*$H350*$K350*BV$9)+(BU350/12*4*$E350*$G350*$I350*$K350*BV$10)+(BU350/12*3*$F350*$G350*$I350*$K350*BV$10)</f>
        <v>0</v>
      </c>
      <c r="BW350" s="39">
        <v>0</v>
      </c>
      <c r="BX350" s="39">
        <f t="shared" ref="BX350:BX352" si="3225">(BW350/12*5*$D350*$G350*$H350*$L350*BX$9)+(BW350/12*4*$E350*$G350*$I350*$L350*BX$10)+(BW350/12*3*$F350*$G350*$I350*$L350*BX$10)</f>
        <v>0</v>
      </c>
      <c r="BY350" s="39"/>
      <c r="BZ350" s="39">
        <f t="shared" ref="BZ350:BZ352" si="3226">(BY350/12*5*$D350*$G350*$H350*$L350*BZ$9)+(BY350/12*4*$E350*$G350*$I350*$L350*BZ$10)+(BY350/12*3*$F350*$G350*$I350*$L350*BZ$10)</f>
        <v>0</v>
      </c>
      <c r="CA350" s="39">
        <v>0</v>
      </c>
      <c r="CB350" s="39">
        <f t="shared" ref="CB350:CB352" si="3227">(CA350/12*5*$D350*$G350*$H350*$K350*CB$9)+(CA350/12*4*$E350*$G350*$I350*$K350*CB$10)+(CA350/12*3*$F350*$G350*$I350*$K350*CB$10)</f>
        <v>0</v>
      </c>
      <c r="CC350" s="39">
        <v>0</v>
      </c>
      <c r="CD350" s="39">
        <f t="shared" ref="CD350:CD352" si="3228">(CC350/12*5*$D350*$G350*$H350*$L350*CD$9)+(CC350/12*4*$E350*$G350*$I350*$L350*CD$10)+(CC350/12*3*$F350*$G350*$I350*$L350*CD$10)</f>
        <v>0</v>
      </c>
      <c r="CE350" s="39">
        <v>0</v>
      </c>
      <c r="CF350" s="39">
        <f t="shared" ref="CF350:CF352" si="3229">(CE350/12*5*$D350*$G350*$H350*$K350*CF$9)+(CE350/12*4*$E350*$G350*$I350*$K350*CF$10)+(CE350/12*3*$F350*$G350*$I350*$K350*CF$10)</f>
        <v>0</v>
      </c>
      <c r="CG350" s="39"/>
      <c r="CH350" s="39">
        <f t="shared" ref="CH350:CH352" si="3230">(CG350/12*5*$D350*$G350*$H350*$K350*CH$9)+(CG350/12*4*$E350*$G350*$I350*$K350*CH$10)+(CG350/12*3*$F350*$G350*$I350*$K350*CH$10)</f>
        <v>0</v>
      </c>
      <c r="CI350" s="39"/>
      <c r="CJ350" s="39">
        <f t="shared" ref="CJ350:CJ352" si="3231">(CI350/12*5*$D350*$G350*$H350*$K350*CJ$9)+(CI350/12*4*$E350*$G350*$I350*$K350*CJ$10)+(CI350/12*3*$F350*$G350*$I350*$K350*CJ$10)</f>
        <v>0</v>
      </c>
      <c r="CK350" s="39"/>
      <c r="CL350" s="39">
        <f t="shared" ref="CL350:CL352" si="3232">(CK350/12*5*$D350*$G350*$H350*$K350*CL$9)+(CK350/12*4*$E350*$G350*$I350*$K350*CL$10)+(CK350/12*3*$F350*$G350*$I350*$K350*CL$10)</f>
        <v>0</v>
      </c>
      <c r="CM350" s="39"/>
      <c r="CN350" s="39">
        <f t="shared" ref="CN350:CN352" si="3233">(CM350/12*5*$D350*$G350*$H350*$L350*CN$9)+(CM350/12*4*$E350*$G350*$I350*$L350*CN$10)+(CM350/12*3*$F350*$G350*$I350*$L350*CN$10)</f>
        <v>0</v>
      </c>
      <c r="CO350" s="39">
        <v>32</v>
      </c>
      <c r="CP350" s="39">
        <f t="shared" ref="CP350:CP352" si="3234">(CO350/12*5*$D350*$G350*$H350*$L350*CP$9)+(CO350/12*4*$E350*$G350*$I350*$L350*CP$10)+(CO350/12*3*$F350*$G350*$I350*$L350*CP$10)</f>
        <v>377001.65529599995</v>
      </c>
      <c r="CQ350" s="44"/>
      <c r="CR350" s="39">
        <f t="shared" ref="CR350:CR352" si="3235">(CQ350/12*5*$D350*$G350*$H350*$K350*CR$9)+(CQ350/12*4*$E350*$G350*$I350*$K350*CR$10)+(CQ350/12*3*$F350*$G350*$I350*$K350*CR$10)</f>
        <v>0</v>
      </c>
      <c r="CS350" s="39"/>
      <c r="CT350" s="39">
        <f t="shared" ref="CT350:CT352" si="3236">(CS350/12*5*$D350*$G350*$H350*$L350*CT$9)+(CS350/12*4*$E350*$G350*$I350*$L350*CT$10)+(CS350/12*3*$F350*$G350*$I350*$L350*CT$10)</f>
        <v>0</v>
      </c>
      <c r="CU350" s="39"/>
      <c r="CV350" s="39">
        <f t="shared" ref="CV350:CV352" si="3237">(CU350/12*5*$D350*$G350*$H350*$L350*CV$9)+(CU350/12*4*$E350*$G350*$I350*$L350*CV$10)+(CU350/12*3*$F350*$G350*$I350*$L350*CV$10)</f>
        <v>0</v>
      </c>
      <c r="CW350" s="39"/>
      <c r="CX350" s="39">
        <f t="shared" ref="CX350:CX352" si="3238">(CW350/12*5*$D350*$G350*$H350*$L350*CX$9)+(CW350/12*4*$E350*$G350*$I350*$L350*CX$10)+(CW350/12*3*$F350*$G350*$I350*$L350*CX$10)</f>
        <v>0</v>
      </c>
      <c r="CY350" s="39">
        <v>1</v>
      </c>
      <c r="CZ350" s="39">
        <f t="shared" ref="CZ350:CZ352" si="3239">(CY350/12*5*$D350*$G350*$H350*$L350*CZ$9)+(CY350/12*4*$E350*$G350*$I350*$L350*CZ$10)+(CY350/12*3*$F350*$G350*$I350*$L350*CZ$10)</f>
        <v>11514.844543999998</v>
      </c>
      <c r="DA350" s="39"/>
      <c r="DB350" s="39">
        <f t="shared" ref="DB350:DB352" si="3240">(DA350/12*5*$D350*$G350*$H350*$L350*DB$9)+(DA350/12*4*$E350*$G350*$I350*$L350*DB$10)+(DA350/12*3*$F350*$G350*$I350*$L350*DB$10)</f>
        <v>0</v>
      </c>
      <c r="DC350" s="39"/>
      <c r="DD350" s="39">
        <f t="shared" ref="DD350:DD352" si="3241">(DC350/12*5*$D350*$G350*$H350*$K350*DD$9)+(DC350/12*4*$E350*$G350*$I350*$K350*DD$10)+(DC350/12*3*$F350*$G350*$I350*$K350*DD$10)</f>
        <v>0</v>
      </c>
      <c r="DE350" s="39"/>
      <c r="DF350" s="39">
        <f t="shared" ref="DF350:DF352" si="3242">(DE350/12*5*$D350*$G350*$H350*$K350*DF$9)+(DE350/12*4*$E350*$G350*$I350*$K350*DF$10)+(DE350/12*3*$F350*$G350*$I350*$K350*DF$10)</f>
        <v>0</v>
      </c>
      <c r="DG350" s="39"/>
      <c r="DH350" s="39">
        <f t="shared" ref="DH350:DH352" si="3243">(DG350/12*5*$D350*$G350*$H350*$L350*DH$9)+(DG350/12*4*$E350*$G350*$I350*$L350*DH$10)+(DG350/12*3*$F350*$G350*$I350*$L350*DH$10)</f>
        <v>0</v>
      </c>
      <c r="DI350" s="39"/>
      <c r="DJ350" s="39">
        <f t="shared" ref="DJ350:DJ352" si="3244">(DI350/12*5*$D350*$G350*$H350*$L350*DJ$9)+(DI350/12*4*$E350*$G350*$I350*$L350*DJ$10)+(DI350/12*3*$F350*$G350*$I350*$L350*DJ$10)</f>
        <v>0</v>
      </c>
      <c r="DK350" s="39"/>
      <c r="DL350" s="39">
        <f t="shared" ref="DL350:DL352" si="3245">(DK350/12*5*$D350*$G350*$H350*$M350*DL$9)+(DK350/12*4*$E350*$G350*$I350*$M350*DL$10)+(DK350/12*3*$F350*$G350*$I350*$M350*DL$10)</f>
        <v>0</v>
      </c>
      <c r="DM350" s="39">
        <v>10</v>
      </c>
      <c r="DN350" s="39">
        <f t="shared" ref="DN350:DN352" si="3246">(DM350/12*5*$D350*$G350*$H350*$N350*DN$9)+(DM350/12*4*$E350*$G350*$I350*$N350*DN$10)+(DM350/12*3*$F350*$G350*$I350*$N350*DN$10)</f>
        <v>183187.09853333334</v>
      </c>
      <c r="DO350" s="39"/>
      <c r="DP350" s="39">
        <f t="shared" si="3129"/>
        <v>0</v>
      </c>
      <c r="DQ350" s="39">
        <f t="shared" si="3191"/>
        <v>96</v>
      </c>
      <c r="DR350" s="39">
        <f t="shared" si="3191"/>
        <v>1052919.4049973332</v>
      </c>
    </row>
    <row r="351" spans="1:122" ht="45" customHeight="1" x14ac:dyDescent="0.25">
      <c r="A351" s="46"/>
      <c r="B351" s="47">
        <v>304</v>
      </c>
      <c r="C351" s="33" t="s">
        <v>482</v>
      </c>
      <c r="D351" s="34">
        <f t="shared" si="3130"/>
        <v>19063</v>
      </c>
      <c r="E351" s="35">
        <v>18530</v>
      </c>
      <c r="F351" s="35">
        <v>18715</v>
      </c>
      <c r="G351" s="48">
        <v>0.46</v>
      </c>
      <c r="H351" s="37">
        <v>1</v>
      </c>
      <c r="I351" s="37">
        <v>1</v>
      </c>
      <c r="J351" s="38"/>
      <c r="K351" s="34">
        <v>1.4</v>
      </c>
      <c r="L351" s="34">
        <v>1.68</v>
      </c>
      <c r="M351" s="34">
        <v>2.23</v>
      </c>
      <c r="N351" s="34">
        <v>2.57</v>
      </c>
      <c r="O351" s="39"/>
      <c r="P351" s="39">
        <f t="shared" si="3195"/>
        <v>0</v>
      </c>
      <c r="Q351" s="39">
        <v>0</v>
      </c>
      <c r="R351" s="39">
        <f t="shared" si="3196"/>
        <v>0</v>
      </c>
      <c r="S351" s="39">
        <v>0</v>
      </c>
      <c r="T351" s="39">
        <f t="shared" si="3197"/>
        <v>0</v>
      </c>
      <c r="U351" s="39"/>
      <c r="V351" s="39">
        <f t="shared" si="3198"/>
        <v>0</v>
      </c>
      <c r="W351" s="39">
        <v>0</v>
      </c>
      <c r="X351" s="39">
        <f t="shared" si="3199"/>
        <v>0</v>
      </c>
      <c r="Y351" s="39">
        <v>0</v>
      </c>
      <c r="Z351" s="39">
        <f t="shared" si="3200"/>
        <v>0</v>
      </c>
      <c r="AA351" s="39">
        <v>0</v>
      </c>
      <c r="AB351" s="39">
        <f t="shared" si="3201"/>
        <v>0</v>
      </c>
      <c r="AC351" s="39">
        <v>0</v>
      </c>
      <c r="AD351" s="39">
        <f t="shared" si="3202"/>
        <v>0</v>
      </c>
      <c r="AE351" s="39">
        <v>0</v>
      </c>
      <c r="AF351" s="39">
        <f t="shared" si="3203"/>
        <v>0</v>
      </c>
      <c r="AG351" s="39">
        <v>6</v>
      </c>
      <c r="AH351" s="39">
        <f t="shared" si="3204"/>
        <v>77138.207300000009</v>
      </c>
      <c r="AI351" s="39">
        <v>0</v>
      </c>
      <c r="AJ351" s="39">
        <f t="shared" si="3205"/>
        <v>0</v>
      </c>
      <c r="AK351" s="39"/>
      <c r="AL351" s="39">
        <f t="shared" si="3206"/>
        <v>0</v>
      </c>
      <c r="AM351" s="42">
        <v>0</v>
      </c>
      <c r="AN351" s="39">
        <f t="shared" si="3207"/>
        <v>0</v>
      </c>
      <c r="AO351" s="43">
        <v>9</v>
      </c>
      <c r="AP351" s="39">
        <f t="shared" si="3208"/>
        <v>133744.12581600001</v>
      </c>
      <c r="AQ351" s="39"/>
      <c r="AR351" s="39">
        <f t="shared" si="3209"/>
        <v>0</v>
      </c>
      <c r="AS351" s="39">
        <v>1</v>
      </c>
      <c r="AT351" s="39">
        <f t="shared" si="3210"/>
        <v>14860.458423999999</v>
      </c>
      <c r="AU351" s="39">
        <v>0</v>
      </c>
      <c r="AV351" s="39">
        <f t="shared" si="3211"/>
        <v>0</v>
      </c>
      <c r="AW351" s="39"/>
      <c r="AX351" s="39">
        <f t="shared" si="3212"/>
        <v>0</v>
      </c>
      <c r="AY351" s="39"/>
      <c r="AZ351" s="39">
        <f t="shared" si="3213"/>
        <v>0</v>
      </c>
      <c r="BA351" s="39"/>
      <c r="BB351" s="39">
        <f t="shared" si="3214"/>
        <v>0</v>
      </c>
      <c r="BC351" s="39">
        <v>0</v>
      </c>
      <c r="BD351" s="39">
        <f t="shared" si="3215"/>
        <v>0</v>
      </c>
      <c r="BE351" s="39">
        <v>0</v>
      </c>
      <c r="BF351" s="39">
        <f t="shared" si="3216"/>
        <v>0</v>
      </c>
      <c r="BG351" s="39">
        <v>0</v>
      </c>
      <c r="BH351" s="39">
        <f t="shared" si="3217"/>
        <v>0</v>
      </c>
      <c r="BI351" s="39">
        <v>0</v>
      </c>
      <c r="BJ351" s="39">
        <f t="shared" si="3218"/>
        <v>0</v>
      </c>
      <c r="BK351" s="39">
        <v>0</v>
      </c>
      <c r="BL351" s="39">
        <f t="shared" si="3219"/>
        <v>0</v>
      </c>
      <c r="BM351" s="39">
        <v>24</v>
      </c>
      <c r="BN351" s="39">
        <f>(BM351/12*5*$D351*$G351*$H351*$K351*BN$9)+(BM351/12*4*$E351*$G351*$I351*$K351*BN$10)+(BM351/12*3*$F351*$G351*$I351*$K351*BN$11)</f>
        <v>297209.16848000005</v>
      </c>
      <c r="BO351" s="49"/>
      <c r="BP351" s="39">
        <f t="shared" si="3221"/>
        <v>0</v>
      </c>
      <c r="BQ351" s="39"/>
      <c r="BR351" s="39">
        <f t="shared" si="3222"/>
        <v>0</v>
      </c>
      <c r="BS351" s="39"/>
      <c r="BT351" s="39">
        <f t="shared" si="3223"/>
        <v>0</v>
      </c>
      <c r="BU351" s="39">
        <v>0</v>
      </c>
      <c r="BV351" s="39">
        <f t="shared" si="3224"/>
        <v>0</v>
      </c>
      <c r="BW351" s="39">
        <v>0</v>
      </c>
      <c r="BX351" s="39">
        <f t="shared" si="3225"/>
        <v>0</v>
      </c>
      <c r="BY351" s="39"/>
      <c r="BZ351" s="39">
        <f t="shared" si="3226"/>
        <v>0</v>
      </c>
      <c r="CA351" s="39">
        <v>0</v>
      </c>
      <c r="CB351" s="39">
        <f t="shared" si="3227"/>
        <v>0</v>
      </c>
      <c r="CC351" s="39"/>
      <c r="CD351" s="39">
        <f t="shared" si="3228"/>
        <v>0</v>
      </c>
      <c r="CE351" s="39">
        <v>0</v>
      </c>
      <c r="CF351" s="39">
        <f t="shared" si="3229"/>
        <v>0</v>
      </c>
      <c r="CG351" s="39"/>
      <c r="CH351" s="39">
        <f t="shared" si="3230"/>
        <v>0</v>
      </c>
      <c r="CI351" s="39"/>
      <c r="CJ351" s="39">
        <f t="shared" si="3231"/>
        <v>0</v>
      </c>
      <c r="CK351" s="39"/>
      <c r="CL351" s="39">
        <f t="shared" si="3232"/>
        <v>0</v>
      </c>
      <c r="CM351" s="39">
        <v>19</v>
      </c>
      <c r="CN351" s="39">
        <f t="shared" si="3233"/>
        <v>279899.53394199995</v>
      </c>
      <c r="CO351" s="39">
        <v>4</v>
      </c>
      <c r="CP351" s="39">
        <f t="shared" si="3234"/>
        <v>67742.484935999993</v>
      </c>
      <c r="CQ351" s="44"/>
      <c r="CR351" s="39">
        <f t="shared" si="3235"/>
        <v>0</v>
      </c>
      <c r="CS351" s="39"/>
      <c r="CT351" s="39">
        <f t="shared" si="3236"/>
        <v>0</v>
      </c>
      <c r="CU351" s="39"/>
      <c r="CV351" s="39">
        <f t="shared" si="3237"/>
        <v>0</v>
      </c>
      <c r="CW351" s="39">
        <v>1</v>
      </c>
      <c r="CX351" s="39">
        <f t="shared" si="3238"/>
        <v>16583.280461999995</v>
      </c>
      <c r="CY351" s="39">
        <v>7</v>
      </c>
      <c r="CZ351" s="39">
        <f t="shared" si="3239"/>
        <v>115868.123224</v>
      </c>
      <c r="DA351" s="39"/>
      <c r="DB351" s="39">
        <f t="shared" si="3240"/>
        <v>0</v>
      </c>
      <c r="DC351" s="39"/>
      <c r="DD351" s="39">
        <f t="shared" si="3241"/>
        <v>0</v>
      </c>
      <c r="DE351" s="39"/>
      <c r="DF351" s="39">
        <f t="shared" si="3242"/>
        <v>0</v>
      </c>
      <c r="DG351" s="39"/>
      <c r="DH351" s="39">
        <f t="shared" si="3243"/>
        <v>0</v>
      </c>
      <c r="DI351" s="39">
        <v>23</v>
      </c>
      <c r="DJ351" s="39">
        <f t="shared" si="3244"/>
        <v>409425.74987999996</v>
      </c>
      <c r="DK351" s="39">
        <v>3</v>
      </c>
      <c r="DL351" s="39">
        <f t="shared" si="3245"/>
        <v>73086.518962500006</v>
      </c>
      <c r="DM351" s="39">
        <v>4</v>
      </c>
      <c r="DN351" s="39">
        <f t="shared" si="3246"/>
        <v>105332.58165666665</v>
      </c>
      <c r="DO351" s="39"/>
      <c r="DP351" s="39">
        <f t="shared" si="3129"/>
        <v>0</v>
      </c>
      <c r="DQ351" s="39">
        <f t="shared" si="3191"/>
        <v>101</v>
      </c>
      <c r="DR351" s="39">
        <f t="shared" si="3191"/>
        <v>1590890.2330831666</v>
      </c>
    </row>
    <row r="352" spans="1:122" ht="30" customHeight="1" x14ac:dyDescent="0.25">
      <c r="A352" s="46"/>
      <c r="B352" s="47">
        <v>305</v>
      </c>
      <c r="C352" s="33" t="s">
        <v>483</v>
      </c>
      <c r="D352" s="34">
        <f t="shared" si="3130"/>
        <v>19063</v>
      </c>
      <c r="E352" s="35">
        <v>18530</v>
      </c>
      <c r="F352" s="35">
        <v>18715</v>
      </c>
      <c r="G352" s="48">
        <v>8.4</v>
      </c>
      <c r="H352" s="37">
        <v>1</v>
      </c>
      <c r="I352" s="37">
        <v>1</v>
      </c>
      <c r="J352" s="38"/>
      <c r="K352" s="34">
        <v>1.4</v>
      </c>
      <c r="L352" s="34">
        <v>1.68</v>
      </c>
      <c r="M352" s="34">
        <v>2.23</v>
      </c>
      <c r="N352" s="34">
        <v>2.57</v>
      </c>
      <c r="O352" s="39">
        <v>3</v>
      </c>
      <c r="P352" s="39">
        <f t="shared" si="3195"/>
        <v>704305.37100000004</v>
      </c>
      <c r="Q352" s="39">
        <v>0</v>
      </c>
      <c r="R352" s="39">
        <f t="shared" si="3196"/>
        <v>0</v>
      </c>
      <c r="S352" s="39">
        <v>4</v>
      </c>
      <c r="T352" s="39">
        <f t="shared" si="3197"/>
        <v>1092265.4679999999</v>
      </c>
      <c r="U352" s="39"/>
      <c r="V352" s="39">
        <f t="shared" si="3198"/>
        <v>0</v>
      </c>
      <c r="W352" s="39"/>
      <c r="X352" s="39">
        <f t="shared" si="3199"/>
        <v>0</v>
      </c>
      <c r="Y352" s="39">
        <v>0</v>
      </c>
      <c r="Z352" s="39">
        <f t="shared" si="3200"/>
        <v>0</v>
      </c>
      <c r="AA352" s="39"/>
      <c r="AB352" s="39">
        <f t="shared" si="3201"/>
        <v>0</v>
      </c>
      <c r="AC352" s="39"/>
      <c r="AD352" s="39">
        <f t="shared" si="3202"/>
        <v>0</v>
      </c>
      <c r="AE352" s="39">
        <v>0</v>
      </c>
      <c r="AF352" s="39">
        <f t="shared" si="3203"/>
        <v>0</v>
      </c>
      <c r="AG352" s="39">
        <v>0</v>
      </c>
      <c r="AH352" s="39">
        <f t="shared" si="3204"/>
        <v>0</v>
      </c>
      <c r="AI352" s="39"/>
      <c r="AJ352" s="39">
        <f t="shared" si="3205"/>
        <v>0</v>
      </c>
      <c r="AK352" s="39"/>
      <c r="AL352" s="39">
        <f t="shared" si="3206"/>
        <v>0</v>
      </c>
      <c r="AM352" s="42">
        <v>0</v>
      </c>
      <c r="AN352" s="39">
        <f t="shared" si="3207"/>
        <v>0</v>
      </c>
      <c r="AO352" s="43">
        <v>0</v>
      </c>
      <c r="AP352" s="39">
        <f t="shared" si="3208"/>
        <v>0</v>
      </c>
      <c r="AQ352" s="39"/>
      <c r="AR352" s="39">
        <f t="shared" si="3209"/>
        <v>0</v>
      </c>
      <c r="AS352" s="39"/>
      <c r="AT352" s="39">
        <f t="shared" si="3210"/>
        <v>0</v>
      </c>
      <c r="AU352" s="39"/>
      <c r="AV352" s="39">
        <f t="shared" si="3211"/>
        <v>0</v>
      </c>
      <c r="AW352" s="39"/>
      <c r="AX352" s="39">
        <f t="shared" si="3212"/>
        <v>0</v>
      </c>
      <c r="AY352" s="39"/>
      <c r="AZ352" s="39">
        <f t="shared" si="3213"/>
        <v>0</v>
      </c>
      <c r="BA352" s="39"/>
      <c r="BB352" s="39">
        <f t="shared" si="3214"/>
        <v>0</v>
      </c>
      <c r="BC352" s="39"/>
      <c r="BD352" s="39">
        <f t="shared" si="3215"/>
        <v>0</v>
      </c>
      <c r="BE352" s="39"/>
      <c r="BF352" s="39">
        <f t="shared" si="3216"/>
        <v>0</v>
      </c>
      <c r="BG352" s="39"/>
      <c r="BH352" s="39">
        <f t="shared" si="3217"/>
        <v>0</v>
      </c>
      <c r="BI352" s="39"/>
      <c r="BJ352" s="39">
        <f t="shared" si="3218"/>
        <v>0</v>
      </c>
      <c r="BK352" s="39">
        <v>0</v>
      </c>
      <c r="BL352" s="39">
        <f t="shared" si="3219"/>
        <v>0</v>
      </c>
      <c r="BM352" s="39"/>
      <c r="BN352" s="39">
        <f t="shared" si="3220"/>
        <v>0</v>
      </c>
      <c r="BO352" s="49"/>
      <c r="BP352" s="39">
        <f t="shared" si="3221"/>
        <v>0</v>
      </c>
      <c r="BQ352" s="39"/>
      <c r="BR352" s="39">
        <f t="shared" si="3222"/>
        <v>0</v>
      </c>
      <c r="BS352" s="39"/>
      <c r="BT352" s="39">
        <f t="shared" si="3223"/>
        <v>0</v>
      </c>
      <c r="BU352" s="39"/>
      <c r="BV352" s="39">
        <f t="shared" si="3224"/>
        <v>0</v>
      </c>
      <c r="BW352" s="39"/>
      <c r="BX352" s="39">
        <f t="shared" si="3225"/>
        <v>0</v>
      </c>
      <c r="BY352" s="39"/>
      <c r="BZ352" s="39">
        <f t="shared" si="3226"/>
        <v>0</v>
      </c>
      <c r="CA352" s="39"/>
      <c r="CB352" s="39">
        <f t="shared" si="3227"/>
        <v>0</v>
      </c>
      <c r="CC352" s="39"/>
      <c r="CD352" s="39">
        <f t="shared" si="3228"/>
        <v>0</v>
      </c>
      <c r="CE352" s="39"/>
      <c r="CF352" s="39">
        <f t="shared" si="3229"/>
        <v>0</v>
      </c>
      <c r="CG352" s="39"/>
      <c r="CH352" s="39">
        <f t="shared" si="3230"/>
        <v>0</v>
      </c>
      <c r="CI352" s="39"/>
      <c r="CJ352" s="39">
        <f t="shared" si="3231"/>
        <v>0</v>
      </c>
      <c r="CK352" s="39"/>
      <c r="CL352" s="39">
        <f t="shared" si="3232"/>
        <v>0</v>
      </c>
      <c r="CM352" s="39"/>
      <c r="CN352" s="39">
        <f t="shared" si="3233"/>
        <v>0</v>
      </c>
      <c r="CO352" s="39"/>
      <c r="CP352" s="39">
        <f t="shared" si="3234"/>
        <v>0</v>
      </c>
      <c r="CQ352" s="44"/>
      <c r="CR352" s="39">
        <f t="shared" si="3235"/>
        <v>0</v>
      </c>
      <c r="CS352" s="39"/>
      <c r="CT352" s="39">
        <f t="shared" si="3236"/>
        <v>0</v>
      </c>
      <c r="CU352" s="39"/>
      <c r="CV352" s="39">
        <f t="shared" si="3237"/>
        <v>0</v>
      </c>
      <c r="CW352" s="39"/>
      <c r="CX352" s="39">
        <f t="shared" si="3238"/>
        <v>0</v>
      </c>
      <c r="CY352" s="39"/>
      <c r="CZ352" s="39">
        <f t="shared" si="3239"/>
        <v>0</v>
      </c>
      <c r="DA352" s="39"/>
      <c r="DB352" s="39">
        <f t="shared" si="3240"/>
        <v>0</v>
      </c>
      <c r="DC352" s="39"/>
      <c r="DD352" s="39">
        <f t="shared" si="3241"/>
        <v>0</v>
      </c>
      <c r="DE352" s="39"/>
      <c r="DF352" s="39">
        <f t="shared" si="3242"/>
        <v>0</v>
      </c>
      <c r="DG352" s="39"/>
      <c r="DH352" s="39">
        <f t="shared" si="3243"/>
        <v>0</v>
      </c>
      <c r="DI352" s="39"/>
      <c r="DJ352" s="39">
        <f t="shared" si="3244"/>
        <v>0</v>
      </c>
      <c r="DK352" s="39"/>
      <c r="DL352" s="39">
        <f t="shared" si="3245"/>
        <v>0</v>
      </c>
      <c r="DM352" s="39"/>
      <c r="DN352" s="39">
        <f t="shared" si="3246"/>
        <v>0</v>
      </c>
      <c r="DO352" s="39"/>
      <c r="DP352" s="39">
        <f t="shared" si="3129"/>
        <v>0</v>
      </c>
      <c r="DQ352" s="39">
        <f t="shared" si="3191"/>
        <v>7</v>
      </c>
      <c r="DR352" s="39">
        <f t="shared" si="3191"/>
        <v>1796570.8389999999</v>
      </c>
    </row>
    <row r="353" spans="1:122" ht="30" customHeight="1" x14ac:dyDescent="0.25">
      <c r="A353" s="46"/>
      <c r="B353" s="47">
        <v>306</v>
      </c>
      <c r="C353" s="33" t="s">
        <v>484</v>
      </c>
      <c r="D353" s="34">
        <f t="shared" si="3130"/>
        <v>19063</v>
      </c>
      <c r="E353" s="35">
        <v>18530</v>
      </c>
      <c r="F353" s="35">
        <v>18715</v>
      </c>
      <c r="G353" s="48">
        <v>2.3199999999999998</v>
      </c>
      <c r="H353" s="37">
        <v>1</v>
      </c>
      <c r="I353" s="37">
        <v>1</v>
      </c>
      <c r="J353" s="38"/>
      <c r="K353" s="34">
        <v>1.4</v>
      </c>
      <c r="L353" s="34">
        <v>1.68</v>
      </c>
      <c r="M353" s="34">
        <v>2.23</v>
      </c>
      <c r="N353" s="34">
        <v>2.57</v>
      </c>
      <c r="O353" s="39">
        <v>0</v>
      </c>
      <c r="P353" s="39">
        <f t="shared" ref="P353" si="3247">(O353/12*5*$D353*$G353*$H353*$K353)+(O353/12*4*$E353*$G353*$I353*$K353)+(O353/12*3*$F353*$G353*$I353*$K353)</f>
        <v>0</v>
      </c>
      <c r="Q353" s="39">
        <v>0</v>
      </c>
      <c r="R353" s="39">
        <f>(Q353/12*5*$D353*$G353*$H353*$K353)+(Q353/12*4*$E353*$G353*$I353*$K353)+(Q353/12*3*$F353*$G353*$I353*$K353)</f>
        <v>0</v>
      </c>
      <c r="S353" s="39"/>
      <c r="T353" s="39">
        <f>(S353/12*5*$D353*$G353*$H353*$K353)+(S353/12*4*$E353*$G353*$I353*$K353)+(S353/12*3*$F353*$G353*$I353*$K353)</f>
        <v>0</v>
      </c>
      <c r="U353" s="39"/>
      <c r="V353" s="39">
        <f>(U353/12*5*$D353*$G353*$H353*$K353)+(U353/12*4*$E353*$G353*$I353*$K353)+(U353/12*3*$F353*$G353*$I353*$K353)</f>
        <v>0</v>
      </c>
      <c r="W353" s="39"/>
      <c r="X353" s="39">
        <f>(W353/12*5*$D353*$G353*$H353*$K353)+(W353/12*4*$E353*$G353*$I353*$K353)+(W353/12*3*$F353*$G353*$I353*$K353)</f>
        <v>0</v>
      </c>
      <c r="Y353" s="39">
        <v>0</v>
      </c>
      <c r="Z353" s="39">
        <f>(Y353/12*5*$D353*$G353*$H353*$K353)+(Y353/12*4*$E353*$G353*$I353*$K353)+(Y353/12*3*$F353*$G353*$I353*$K353)</f>
        <v>0</v>
      </c>
      <c r="AA353" s="39"/>
      <c r="AB353" s="39">
        <f>(AA353/12*5*$D353*$G353*$H353*$K353)+(AA353/12*4*$E353*$G353*$I353*$K353)+(AA353/12*3*$F353*$G353*$I353*$K353)</f>
        <v>0</v>
      </c>
      <c r="AC353" s="39"/>
      <c r="AD353" s="39">
        <f>(AC353/12*5*$D353*$G353*$H353*$K353)+(AC353/12*4*$E353*$G353*$I353*$K353)+(AC353/12*3*$F353*$G353*$I353*$K353)</f>
        <v>0</v>
      </c>
      <c r="AE353" s="39">
        <v>0</v>
      </c>
      <c r="AF353" s="39">
        <f>(AE353/12*5*$D353*$G353*$H353*$K353)+(AE353/12*4*$E353*$G353*$I353*$K353)+(AE353/12*3*$F353*$G353*$I353*$K353)</f>
        <v>0</v>
      </c>
      <c r="AG353" s="39">
        <v>0</v>
      </c>
      <c r="AH353" s="39">
        <f>(AG353/12*5*$D353*$G353*$H353*$K353)+(AG353/12*4*$E353*$G353*$I353*$K353)+(AG353/12*3*$F353*$G353*$I353*$K353)</f>
        <v>0</v>
      </c>
      <c r="AI353" s="39"/>
      <c r="AJ353" s="39">
        <f>(AI353/12*5*$D353*$G353*$H353*$K353)+(AI353/12*4*$E353*$G353*$I353*$K353)+(AI353/12*3*$F353*$G353*$I353*$K353)</f>
        <v>0</v>
      </c>
      <c r="AK353" s="39"/>
      <c r="AL353" s="39">
        <f>(AK353/12*5*$D353*$G353*$H353*$K353)+(AK353/12*4*$E353*$G353*$I353*$K353)+(AK353/12*3*$F353*$G353*$I353*$K353)</f>
        <v>0</v>
      </c>
      <c r="AM353" s="42">
        <v>0</v>
      </c>
      <c r="AN353" s="39">
        <f>(AM353/12*5*$D353*$G353*$H353*$K353)+(AM353/12*4*$E353*$G353*$I353*$K353)+(AM353/12*3*$F353*$G353*$I353*$K353)</f>
        <v>0</v>
      </c>
      <c r="AO353" s="43">
        <v>0</v>
      </c>
      <c r="AP353" s="39">
        <f>(AO353/12*5*$D353*$G353*$H353*$L353)+(AO353/12*4*$E353*$G353*$I353*$L353)+(AO353/12*3*$F353*$G353*$I353*$L353)</f>
        <v>0</v>
      </c>
      <c r="AQ353" s="39"/>
      <c r="AR353" s="39">
        <f>(AQ353/12*5*$D353*$G353*$H353*$L353)+(AQ353/12*4*$E353*$G353*$I353*$L353)+(AQ353/12*3*$F353*$G353*$I353*$L353)</f>
        <v>0</v>
      </c>
      <c r="AS353" s="39"/>
      <c r="AT353" s="39">
        <f>(AS353/12*5*$D353*$G353*$H353*$L353)+(AS353/12*4*$E353*$G353*$I353*$L353)+(AS353/12*3*$F353*$G353*$I353*$L353)</f>
        <v>0</v>
      </c>
      <c r="AU353" s="39"/>
      <c r="AV353" s="39">
        <f>(AU353/12*5*$D353*$G353*$H353*$L353)+(AU353/12*4*$E353*$G353*$I353*$L353)+(AU353/12*3*$F353*$G353*$I353*$L353)</f>
        <v>0</v>
      </c>
      <c r="AW353" s="39"/>
      <c r="AX353" s="39">
        <f>(AW353/12*5*$D353*$G353*$H353*$K353)+(AW353/12*4*$E353*$G353*$I353*$K353)+(AW353/12*3*$F353*$G353*$I353*$K353)</f>
        <v>0</v>
      </c>
      <c r="AY353" s="39"/>
      <c r="AZ353" s="39">
        <f>(AY353/12*5*$D353*$G353*$H353*$K353)+(AY353/12*4*$E353*$G353*$I353*$K353)+(AY353/12*3*$F353*$G353*$I353*$K353)</f>
        <v>0</v>
      </c>
      <c r="BA353" s="39"/>
      <c r="BB353" s="39">
        <f>(BA353/12*5*$D353*$G353*$H353*$L353)+(BA353/12*4*$E353*$G353*$I353*$L353)+(BA353/12*3*$F353*$G353*$I353*$L353)</f>
        <v>0</v>
      </c>
      <c r="BC353" s="39"/>
      <c r="BD353" s="39">
        <f>(BC353/12*5*$D353*$G353*$H353*$K353)+(BC353/12*4*$E353*$G353*$I353*$K353)+(BC353/12*3*$F353*$G353*$I353*$K353)</f>
        <v>0</v>
      </c>
      <c r="BE353" s="39"/>
      <c r="BF353" s="39">
        <f>(BE353/12*5*$D353*$G353*$H353*$K353)+(BE353/12*4*$E353*$G353*$I353*$K353)+(BE353/12*3*$F353*$G353*$I353*$K353)</f>
        <v>0</v>
      </c>
      <c r="BG353" s="39"/>
      <c r="BH353" s="39">
        <f>(BG353/12*5*$D353*$G353*$H353*$K353)+(BG353/12*4*$E353*$G353*$I353*$K353)+(BG353/12*3*$F353*$G353*$I353*$K353)</f>
        <v>0</v>
      </c>
      <c r="BI353" s="39"/>
      <c r="BJ353" s="39">
        <f>(BI353/12*5*$D353*$G353*$H353*$L353)+(BI353/12*4*$E353*$G353*$I353*$L353)+(BI353/12*3*$F353*$G353*$I353*$L353)</f>
        <v>0</v>
      </c>
      <c r="BK353" s="39">
        <v>0</v>
      </c>
      <c r="BL353" s="39">
        <f>(BK353/12*5*$D353*$G353*$H353*$K353)+(BK353/12*4*$E353*$G353*$I353*$K353)+(BK353/12*3*$F353*$G353*$I353*$K353)</f>
        <v>0</v>
      </c>
      <c r="BM353" s="39"/>
      <c r="BN353" s="39">
        <f>(BM353/12*5*$D353*$G353*$H353*$K353)+(BM353/12*4*$E353*$G353*$I353*$K353)+(BM353/12*3*$F353*$G353*$I353*$K353)</f>
        <v>0</v>
      </c>
      <c r="BO353" s="49"/>
      <c r="BP353" s="39">
        <f>(BO353/12*5*$D353*$G353*$H353*$L353)+(BO353/12*4*$E353*$G353*$I353*$L353)+(BO353/12*3*$F353*$G353*$I353*$L353)</f>
        <v>0</v>
      </c>
      <c r="BQ353" s="39"/>
      <c r="BR353" s="39">
        <f>(BQ353/12*5*$D353*$G353*$H353*$L353)+(BQ353/12*4*$E353*$G353*$I353*$L353)+(BQ353/12*3*$F353*$G353*$I353*$L353)</f>
        <v>0</v>
      </c>
      <c r="BS353" s="39"/>
      <c r="BT353" s="39">
        <f>(BS353/12*5*$D353*$G353*$H353*$K353)+(BS353/12*4*$E353*$G353*$I353*$K353)+(BS353/12*3*$F353*$G353*$I353*$K353)</f>
        <v>0</v>
      </c>
      <c r="BU353" s="39"/>
      <c r="BV353" s="39">
        <f>(BU353/12*5*$D353*$G353*$H353*$K353)+(BU353/12*4*$E353*$G353*$I353*$K353)+(BU353/12*3*$F353*$G353*$I353*$K353)</f>
        <v>0</v>
      </c>
      <c r="BW353" s="39"/>
      <c r="BX353" s="39">
        <f>(BW353/12*5*$D353*$G353*$H353*$L353)+(BW353/12*4*$E353*$G353*$I353*$L353)+(BW353/12*3*$F353*$G353*$I353*$L353)</f>
        <v>0</v>
      </c>
      <c r="BY353" s="39"/>
      <c r="BZ353" s="39">
        <f>(BY353/12*5*$D353*$G353*$H353*$L353)+(BY353/12*4*$E353*$G353*$I353*$L353)+(BY353/12*3*$F353*$G353*$I353*$L353)</f>
        <v>0</v>
      </c>
      <c r="CA353" s="39"/>
      <c r="CB353" s="39">
        <f>(CA353/12*5*$D353*$G353*$H353*$K353)+(CA353/12*4*$E353*$G353*$I353*$K353)+(CA353/12*3*$F353*$G353*$I353*$K353)</f>
        <v>0</v>
      </c>
      <c r="CC353" s="39"/>
      <c r="CD353" s="39">
        <f>(CC353/12*5*$D353*$G353*$H353*$L353)+(CC353/12*4*$E353*$G353*$I353*$L353)+(CC353/12*3*$F353*$G353*$I353*$L353)</f>
        <v>0</v>
      </c>
      <c r="CE353" s="39"/>
      <c r="CF353" s="39">
        <f>(CE353/12*5*$D353*$G353*$H353*$K353)+(CE353/12*4*$E353*$G353*$I353*$K353)+(CE353/12*3*$F353*$G353*$I353*$K353)</f>
        <v>0</v>
      </c>
      <c r="CG353" s="39"/>
      <c r="CH353" s="39">
        <f>(CG353/12*5*$D353*$G353*$H353*$K353)+(CG353/12*4*$E353*$G353*$I353*$K353)+(CG353/12*3*$F353*$G353*$I353*$K353)</f>
        <v>0</v>
      </c>
      <c r="CI353" s="39"/>
      <c r="CJ353" s="39">
        <f>(CI353/12*5*$D353*$G353*$H353*$K353)+(CI353/12*4*$E353*$G353*$I353*$K353)+(CI353/12*3*$F353*$G353*$I353*$K353)</f>
        <v>0</v>
      </c>
      <c r="CK353" s="39"/>
      <c r="CL353" s="39">
        <f>(CK353/12*5*$D353*$G353*$H353*$K353)+(CK353/12*4*$E353*$G353*$I353*$K353)+(CK353/12*3*$F353*$G353*$I353*$K353)</f>
        <v>0</v>
      </c>
      <c r="CM353" s="39"/>
      <c r="CN353" s="39">
        <f>(CM353/12*5*$D353*$G353*$H353*$L353)+(CM353/12*4*$E353*$G353*$I353*$L353)+(CM353/12*3*$F353*$G353*$I353*$L353)</f>
        <v>0</v>
      </c>
      <c r="CO353" s="39"/>
      <c r="CP353" s="39">
        <f>(CO353/12*5*$D353*$G353*$H353*$L353)+(CO353/12*4*$E353*$G353*$I353*$L353)+(CO353/12*3*$F353*$G353*$I353*$L353)</f>
        <v>0</v>
      </c>
      <c r="CQ353" s="44"/>
      <c r="CR353" s="39">
        <f>(CQ353/12*5*$D353*$G353*$H353*$K353)+(CQ353/12*4*$E353*$G353*$I353*$K353)+(CQ353/12*3*$F353*$G353*$I353*$K353)</f>
        <v>0</v>
      </c>
      <c r="CS353" s="39"/>
      <c r="CT353" s="39">
        <f>(CS353/12*5*$D353*$G353*$H353*$L353)+(CS353/12*4*$E353*$G353*$I353*$L353)+(CS353/12*3*$F353*$G353*$I353*$L353)</f>
        <v>0</v>
      </c>
      <c r="CU353" s="39"/>
      <c r="CV353" s="39">
        <f>(CU353/12*5*$D353*$G353*$H353*$L353)+(CU353/12*4*$E353*$G353*$I353*$L353)+(CU353/12*3*$F353*$G353*$I353*$L353)</f>
        <v>0</v>
      </c>
      <c r="CW353" s="39"/>
      <c r="CX353" s="39">
        <f>(CW353/12*5*$D353*$G353*$H353*$L353)+(CW353/12*4*$E353*$G353*$I353*$L353)+(CW353/12*3*$F353*$G353*$I353*$L353)</f>
        <v>0</v>
      </c>
      <c r="CY353" s="39"/>
      <c r="CZ353" s="39">
        <f>(CY353/12*5*$D353*$G353*$H353*$L353)+(CY353/12*4*$E353*$G353*$I353*$L353)+(CY353/12*3*$F353*$G353*$I353*$L353)</f>
        <v>0</v>
      </c>
      <c r="DA353" s="39"/>
      <c r="DB353" s="39">
        <f>(DA353/12*5*$D353*$G353*$H353*$L353)+(DA353/12*4*$E353*$G353*$I353*$L353)+(DA353/12*3*$F353*$G353*$I353*$L353)</f>
        <v>0</v>
      </c>
      <c r="DC353" s="39"/>
      <c r="DD353" s="39">
        <f>(DC353/12*5*$D353*$G353*$H353*$K353)+(DC353/12*4*$E353*$G353*$I353*$K353)+(DC353/12*3*$F353*$G353*$I353*$K353)</f>
        <v>0</v>
      </c>
      <c r="DE353" s="39"/>
      <c r="DF353" s="39">
        <f>(DE353/12*5*$D353*$G353*$H353*$K353)+(DE353/12*4*$E353*$G353*$I353*$K353)+(DE353/12*3*$F353*$G353*$I353*$K353)</f>
        <v>0</v>
      </c>
      <c r="DG353" s="39"/>
      <c r="DH353" s="39">
        <f>(DG353/12*5*$D353*$G353*$H353*$L353)+(DG353/12*4*$E353*$G353*$I353*$L353)+(DG353/12*3*$F353*$G353*$I353*$L353)</f>
        <v>0</v>
      </c>
      <c r="DI353" s="39"/>
      <c r="DJ353" s="39">
        <f>(DI353/12*5*$D353*$G353*$H353*$L353)+(DI353/12*4*$E353*$G353*$I353*$L353)+(DI353/12*3*$F353*$G353*$I353*$L353)</f>
        <v>0</v>
      </c>
      <c r="DK353" s="39"/>
      <c r="DL353" s="39">
        <f>(DK353/12*5*$D353*$G353*$H353*$M353)+(DK353/12*4*$E353*$G353*$I353*$M353)+(DK353/12*3*$F353*$G353*$I353*$M353)</f>
        <v>0</v>
      </c>
      <c r="DM353" s="7"/>
      <c r="DN353" s="39">
        <f>(DM353/12*5*$D353*$G353*$H353*$N353)+(DM353/12*4*$E353*$G353*$I353*$N353)+(DM353/12*3*$F353*$G353*$I353*$N353)</f>
        <v>0</v>
      </c>
      <c r="DO353" s="39"/>
      <c r="DP353" s="39">
        <f>(DO353*$D353*$G353*$H353*$L353)</f>
        <v>0</v>
      </c>
      <c r="DQ353" s="39">
        <f t="shared" si="3191"/>
        <v>0</v>
      </c>
      <c r="DR353" s="39">
        <f t="shared" si="3191"/>
        <v>0</v>
      </c>
    </row>
    <row r="354" spans="1:122" ht="15.75" customHeight="1" x14ac:dyDescent="0.25">
      <c r="A354" s="86">
        <v>37</v>
      </c>
      <c r="B354" s="100"/>
      <c r="C354" s="88" t="s">
        <v>485</v>
      </c>
      <c r="D354" s="95">
        <f t="shared" si="3130"/>
        <v>19063</v>
      </c>
      <c r="E354" s="96">
        <v>18530</v>
      </c>
      <c r="F354" s="96">
        <v>18715</v>
      </c>
      <c r="G354" s="101">
        <v>0.75</v>
      </c>
      <c r="H354" s="97">
        <v>1</v>
      </c>
      <c r="I354" s="97">
        <v>1</v>
      </c>
      <c r="J354" s="98"/>
      <c r="K354" s="95">
        <v>1.4</v>
      </c>
      <c r="L354" s="95">
        <v>1.68</v>
      </c>
      <c r="M354" s="95">
        <v>2.23</v>
      </c>
      <c r="N354" s="95">
        <v>2.57</v>
      </c>
      <c r="O354" s="45">
        <f t="shared" ref="O354" si="3248">SUM(O355:O363)</f>
        <v>0</v>
      </c>
      <c r="P354" s="45">
        <f t="shared" ref="P354:CA354" si="3249">SUM(P355:P363)</f>
        <v>0</v>
      </c>
      <c r="Q354" s="45">
        <f t="shared" si="3249"/>
        <v>0</v>
      </c>
      <c r="R354" s="45">
        <f t="shared" si="3249"/>
        <v>0</v>
      </c>
      <c r="S354" s="94">
        <v>0</v>
      </c>
      <c r="T354" s="94">
        <f t="shared" ref="T354" si="3250">SUM(T355:T363)</f>
        <v>0</v>
      </c>
      <c r="U354" s="45">
        <f t="shared" si="3249"/>
        <v>0</v>
      </c>
      <c r="V354" s="45">
        <f t="shared" si="3249"/>
        <v>0</v>
      </c>
      <c r="W354" s="45">
        <f t="shared" si="3249"/>
        <v>0</v>
      </c>
      <c r="X354" s="45">
        <f t="shared" si="3249"/>
        <v>0</v>
      </c>
      <c r="Y354" s="45">
        <f t="shared" si="3249"/>
        <v>0</v>
      </c>
      <c r="Z354" s="45">
        <f t="shared" si="3249"/>
        <v>0</v>
      </c>
      <c r="AA354" s="94">
        <f t="shared" si="3249"/>
        <v>0</v>
      </c>
      <c r="AB354" s="94">
        <f t="shared" si="3249"/>
        <v>0</v>
      </c>
      <c r="AC354" s="94">
        <f t="shared" si="3249"/>
        <v>0</v>
      </c>
      <c r="AD354" s="94">
        <f t="shared" si="3249"/>
        <v>0</v>
      </c>
      <c r="AE354" s="94">
        <f t="shared" si="3249"/>
        <v>0</v>
      </c>
      <c r="AF354" s="94">
        <f t="shared" si="3249"/>
        <v>0</v>
      </c>
      <c r="AG354" s="45">
        <f t="shared" si="3249"/>
        <v>0</v>
      </c>
      <c r="AH354" s="45">
        <f t="shared" si="3249"/>
        <v>0</v>
      </c>
      <c r="AI354" s="45">
        <f t="shared" si="3249"/>
        <v>0</v>
      </c>
      <c r="AJ354" s="45">
        <f t="shared" si="3249"/>
        <v>0</v>
      </c>
      <c r="AK354" s="45">
        <f t="shared" si="3249"/>
        <v>0</v>
      </c>
      <c r="AL354" s="45">
        <f t="shared" si="3249"/>
        <v>0</v>
      </c>
      <c r="AM354" s="45">
        <f t="shared" si="3249"/>
        <v>0</v>
      </c>
      <c r="AN354" s="45">
        <f t="shared" si="3249"/>
        <v>0</v>
      </c>
      <c r="AO354" s="94">
        <f t="shared" si="3249"/>
        <v>0</v>
      </c>
      <c r="AP354" s="94">
        <f t="shared" si="3249"/>
        <v>0</v>
      </c>
      <c r="AQ354" s="94">
        <f t="shared" si="3249"/>
        <v>0</v>
      </c>
      <c r="AR354" s="94">
        <f t="shared" si="3249"/>
        <v>0</v>
      </c>
      <c r="AS354" s="94">
        <f t="shared" si="3249"/>
        <v>0</v>
      </c>
      <c r="AT354" s="94">
        <f t="shared" si="3249"/>
        <v>0</v>
      </c>
      <c r="AU354" s="94">
        <f t="shared" si="3249"/>
        <v>0</v>
      </c>
      <c r="AV354" s="94">
        <f t="shared" si="3249"/>
        <v>0</v>
      </c>
      <c r="AW354" s="94">
        <f t="shared" si="3249"/>
        <v>2260</v>
      </c>
      <c r="AX354" s="94">
        <f t="shared" si="3249"/>
        <v>69278119.94600001</v>
      </c>
      <c r="AY354" s="94">
        <f t="shared" si="3249"/>
        <v>1216</v>
      </c>
      <c r="AZ354" s="94">
        <f t="shared" si="3249"/>
        <v>59973453.520166658</v>
      </c>
      <c r="BA354" s="94">
        <f t="shared" ref="BA354" si="3251">SUM(BA355:BA363)</f>
        <v>0</v>
      </c>
      <c r="BB354" s="94">
        <f t="shared" si="3249"/>
        <v>0</v>
      </c>
      <c r="BC354" s="94">
        <f t="shared" si="3249"/>
        <v>0</v>
      </c>
      <c r="BD354" s="94">
        <f t="shared" si="3249"/>
        <v>0</v>
      </c>
      <c r="BE354" s="94">
        <f t="shared" si="3249"/>
        <v>0</v>
      </c>
      <c r="BF354" s="94">
        <f t="shared" si="3249"/>
        <v>0</v>
      </c>
      <c r="BG354" s="94">
        <f t="shared" si="3249"/>
        <v>0</v>
      </c>
      <c r="BH354" s="94">
        <f t="shared" si="3249"/>
        <v>0</v>
      </c>
      <c r="BI354" s="94">
        <f t="shared" si="3249"/>
        <v>0</v>
      </c>
      <c r="BJ354" s="94">
        <f t="shared" si="3249"/>
        <v>0</v>
      </c>
      <c r="BK354" s="94">
        <f t="shared" si="3249"/>
        <v>0</v>
      </c>
      <c r="BL354" s="94">
        <f t="shared" si="3249"/>
        <v>0</v>
      </c>
      <c r="BM354" s="94">
        <f t="shared" si="3249"/>
        <v>0</v>
      </c>
      <c r="BN354" s="94">
        <f t="shared" si="3249"/>
        <v>0</v>
      </c>
      <c r="BO354" s="94">
        <f t="shared" si="3249"/>
        <v>0</v>
      </c>
      <c r="BP354" s="94">
        <f t="shared" si="3249"/>
        <v>0</v>
      </c>
      <c r="BQ354" s="94">
        <f t="shared" si="3249"/>
        <v>0</v>
      </c>
      <c r="BR354" s="94">
        <f t="shared" si="3249"/>
        <v>0</v>
      </c>
      <c r="BS354" s="94">
        <f t="shared" si="3249"/>
        <v>0</v>
      </c>
      <c r="BT354" s="94">
        <f t="shared" si="3249"/>
        <v>0</v>
      </c>
      <c r="BU354" s="94">
        <f t="shared" si="3249"/>
        <v>0</v>
      </c>
      <c r="BV354" s="94">
        <f t="shared" si="3249"/>
        <v>0</v>
      </c>
      <c r="BW354" s="94">
        <f t="shared" si="3249"/>
        <v>0</v>
      </c>
      <c r="BX354" s="94">
        <f t="shared" si="3249"/>
        <v>0</v>
      </c>
      <c r="BY354" s="94">
        <f t="shared" si="3249"/>
        <v>24</v>
      </c>
      <c r="BZ354" s="94">
        <f t="shared" si="3249"/>
        <v>479749.55280000006</v>
      </c>
      <c r="CA354" s="94">
        <f t="shared" si="3249"/>
        <v>0</v>
      </c>
      <c r="CB354" s="94">
        <f t="shared" ref="CB354:DR354" si="3252">SUM(CB355:CB363)</f>
        <v>0</v>
      </c>
      <c r="CC354" s="94">
        <f t="shared" si="3252"/>
        <v>100</v>
      </c>
      <c r="CD354" s="94">
        <f t="shared" si="3252"/>
        <v>5382794.4715999998</v>
      </c>
      <c r="CE354" s="94">
        <f t="shared" si="3252"/>
        <v>0</v>
      </c>
      <c r="CF354" s="94">
        <f t="shared" si="3252"/>
        <v>0</v>
      </c>
      <c r="CG354" s="94">
        <f t="shared" si="3252"/>
        <v>0</v>
      </c>
      <c r="CH354" s="94">
        <f t="shared" si="3252"/>
        <v>0</v>
      </c>
      <c r="CI354" s="94">
        <f t="shared" si="3252"/>
        <v>0</v>
      </c>
      <c r="CJ354" s="94">
        <f t="shared" si="3252"/>
        <v>0</v>
      </c>
      <c r="CK354" s="94">
        <f t="shared" si="3252"/>
        <v>0</v>
      </c>
      <c r="CL354" s="94">
        <f t="shared" si="3252"/>
        <v>0</v>
      </c>
      <c r="CM354" s="94">
        <f t="shared" si="3252"/>
        <v>0</v>
      </c>
      <c r="CN354" s="94">
        <f t="shared" si="3252"/>
        <v>0</v>
      </c>
      <c r="CO354" s="94">
        <f t="shared" si="3252"/>
        <v>0</v>
      </c>
      <c r="CP354" s="94">
        <f t="shared" si="3252"/>
        <v>0</v>
      </c>
      <c r="CQ354" s="99">
        <f t="shared" si="3252"/>
        <v>0</v>
      </c>
      <c r="CR354" s="94">
        <f t="shared" si="3252"/>
        <v>0</v>
      </c>
      <c r="CS354" s="94">
        <f t="shared" si="3252"/>
        <v>0</v>
      </c>
      <c r="CT354" s="94">
        <f t="shared" si="3252"/>
        <v>0</v>
      </c>
      <c r="CU354" s="94">
        <f t="shared" si="3252"/>
        <v>0</v>
      </c>
      <c r="CV354" s="94">
        <f t="shared" si="3252"/>
        <v>0</v>
      </c>
      <c r="CW354" s="94">
        <f t="shared" si="3252"/>
        <v>0</v>
      </c>
      <c r="CX354" s="94">
        <f t="shared" si="3252"/>
        <v>0</v>
      </c>
      <c r="CY354" s="94">
        <f t="shared" si="3252"/>
        <v>0</v>
      </c>
      <c r="CZ354" s="94">
        <f t="shared" si="3252"/>
        <v>0</v>
      </c>
      <c r="DA354" s="94">
        <f t="shared" si="3252"/>
        <v>0</v>
      </c>
      <c r="DB354" s="94">
        <f t="shared" si="3252"/>
        <v>0</v>
      </c>
      <c r="DC354" s="94">
        <f t="shared" si="3252"/>
        <v>0</v>
      </c>
      <c r="DD354" s="94">
        <f t="shared" si="3252"/>
        <v>0</v>
      </c>
      <c r="DE354" s="94">
        <f t="shared" si="3252"/>
        <v>0</v>
      </c>
      <c r="DF354" s="94">
        <f t="shared" si="3252"/>
        <v>0</v>
      </c>
      <c r="DG354" s="94">
        <f t="shared" si="3252"/>
        <v>0</v>
      </c>
      <c r="DH354" s="94">
        <f t="shared" si="3252"/>
        <v>0</v>
      </c>
      <c r="DI354" s="94">
        <f t="shared" si="3252"/>
        <v>0</v>
      </c>
      <c r="DJ354" s="94">
        <f t="shared" si="3252"/>
        <v>0</v>
      </c>
      <c r="DK354" s="94">
        <f t="shared" si="3252"/>
        <v>0</v>
      </c>
      <c r="DL354" s="94">
        <f t="shared" si="3252"/>
        <v>0</v>
      </c>
      <c r="DM354" s="94">
        <f t="shared" si="3252"/>
        <v>0</v>
      </c>
      <c r="DN354" s="94">
        <f t="shared" si="3252"/>
        <v>0</v>
      </c>
      <c r="DO354" s="94">
        <f t="shared" si="3252"/>
        <v>0</v>
      </c>
      <c r="DP354" s="94">
        <f t="shared" si="3252"/>
        <v>0</v>
      </c>
      <c r="DQ354" s="94">
        <f t="shared" si="3252"/>
        <v>3600</v>
      </c>
      <c r="DR354" s="94">
        <f t="shared" si="3252"/>
        <v>135114117.49056667</v>
      </c>
    </row>
    <row r="355" spans="1:122" ht="15.75" customHeight="1" x14ac:dyDescent="0.25">
      <c r="A355" s="46"/>
      <c r="B355" s="47">
        <v>307</v>
      </c>
      <c r="C355" s="33" t="s">
        <v>486</v>
      </c>
      <c r="D355" s="34">
        <f t="shared" si="3130"/>
        <v>19063</v>
      </c>
      <c r="E355" s="35">
        <v>18530</v>
      </c>
      <c r="F355" s="35">
        <v>18715</v>
      </c>
      <c r="G355" s="48">
        <v>3</v>
      </c>
      <c r="H355" s="37">
        <v>1</v>
      </c>
      <c r="I355" s="37">
        <v>1</v>
      </c>
      <c r="J355" s="38"/>
      <c r="K355" s="34">
        <v>1.4</v>
      </c>
      <c r="L355" s="34">
        <v>1.68</v>
      </c>
      <c r="M355" s="34">
        <v>2.23</v>
      </c>
      <c r="N355" s="34">
        <v>2.57</v>
      </c>
      <c r="O355" s="39">
        <v>0</v>
      </c>
      <c r="P355" s="39">
        <f t="shared" ref="P355:P363" si="3253">(O355/12*5*$D355*$G355*$H355*$K355*P$9)+(O355/12*4*$E355*$G355*$I355*$K355*P$10)+(O355/12*3*$F355*$G355*$I355*$K355*P$10)</f>
        <v>0</v>
      </c>
      <c r="Q355" s="39">
        <v>0</v>
      </c>
      <c r="R355" s="39">
        <f t="shared" ref="R355:R363" si="3254">(Q355/12*5*$D355*$G355*$H355*$K355*R$9)+(Q355/12*4*$E355*$G355*$I355*$K355*R$10)+(Q355/12*3*$F355*$G355*$I355*$K355*R$10)</f>
        <v>0</v>
      </c>
      <c r="S355" s="39"/>
      <c r="T355" s="39">
        <f t="shared" ref="T355:T363" si="3255">(S355/12*5*$D355*$G355*$H355*$K355*T$9)+(S355/12*4*$E355*$G355*$I355*$K355*T$10)+(S355/12*3*$F355*$G355*$I355*$K355*T$10)</f>
        <v>0</v>
      </c>
      <c r="U355" s="39"/>
      <c r="V355" s="39">
        <f t="shared" ref="V355:V363" si="3256">(U355/12*5*$D355*$G355*$H355*$K355*V$9)+(U355/12*4*$E355*$G355*$I355*$K355*V$10)+(U355/12*3*$F355*$G355*$I355*$K355*V$10)</f>
        <v>0</v>
      </c>
      <c r="W355" s="39"/>
      <c r="X355" s="39">
        <f t="shared" ref="X355:X363" si="3257">(W355/12*5*$D355*$G355*$H355*$K355*X$9)+(W355/12*4*$E355*$G355*$I355*$K355*X$10)+(W355/12*3*$F355*$G355*$I355*$K355*X$10)</f>
        <v>0</v>
      </c>
      <c r="Y355" s="39">
        <v>0</v>
      </c>
      <c r="Z355" s="39">
        <f t="shared" ref="Z355:Z363" si="3258">(Y355/12*5*$D355*$G355*$H355*$K355*Z$9)+(Y355/12*4*$E355*$G355*$I355*$K355*Z$10)+(Y355/12*3*$F355*$G355*$I355*$K355*Z$10)</f>
        <v>0</v>
      </c>
      <c r="AA355" s="39"/>
      <c r="AB355" s="39">
        <f t="shared" ref="AB355:AB363" si="3259">(AA355/12*5*$D355*$G355*$H355*$K355*AB$9)+(AA355/12*4*$E355*$G355*$I355*$K355*AB$10)+(AA355/12*3*$F355*$G355*$I355*$K355*AB$10)</f>
        <v>0</v>
      </c>
      <c r="AC355" s="39"/>
      <c r="AD355" s="39">
        <f t="shared" ref="AD355:AD363" si="3260">(AC355/12*5*$D355*$G355*$H355*$K355*AD$9)+(AC355/12*4*$E355*$G355*$I355*$K355*AD$10)+(AC355/12*3*$F355*$G355*$I355*$K355*AD$10)</f>
        <v>0</v>
      </c>
      <c r="AE355" s="39">
        <v>0</v>
      </c>
      <c r="AF355" s="39">
        <f t="shared" ref="AF355:AF363" si="3261">(AE355/12*5*$D355*$G355*$H355*$K355*AF$9)+(AE355/12*4*$E355*$G355*$I355*$K355*AF$10)+(AE355/12*3*$F355*$G355*$I355*$K355*AF$10)</f>
        <v>0</v>
      </c>
      <c r="AG355" s="39">
        <v>0</v>
      </c>
      <c r="AH355" s="39">
        <f t="shared" ref="AH355:AH363" si="3262">(AG355/12*5*$D355*$G355*$H355*$K355*AH$9)+(AG355/12*4*$E355*$G355*$I355*$K355*AH$10)+(AG355/12*3*$F355*$G355*$I355*$K355*AH$10)</f>
        <v>0</v>
      </c>
      <c r="AI355" s="39"/>
      <c r="AJ355" s="39">
        <f t="shared" ref="AJ355:AJ363" si="3263">(AI355/12*5*$D355*$G355*$H355*$K355*AJ$9)+(AI355/12*4*$E355*$G355*$I355*$K355*AJ$10)+(AI355/12*3*$F355*$G355*$I355*$K355*AJ$10)</f>
        <v>0</v>
      </c>
      <c r="AK355" s="39"/>
      <c r="AL355" s="39">
        <f t="shared" ref="AL355:AL363" si="3264">(AK355/12*5*$D355*$G355*$H355*$K355*AL$9)+(AK355/12*4*$E355*$G355*$I355*$K355*AL$10)+(AK355/12*3*$F355*$G355*$I355*$K355*AL$10)</f>
        <v>0</v>
      </c>
      <c r="AM355" s="42">
        <v>0</v>
      </c>
      <c r="AN355" s="39">
        <f t="shared" ref="AN355:AN363" si="3265">(AM355/12*5*$D355*$G355*$H355*$K355*AN$9)+(AM355/12*4*$E355*$G355*$I355*$K355*AN$10)+(AM355/12*3*$F355*$G355*$I355*$K355*AN$10)</f>
        <v>0</v>
      </c>
      <c r="AO355" s="43">
        <v>0</v>
      </c>
      <c r="AP355" s="39">
        <f t="shared" ref="AP355:AP363" si="3266">(AO355/12*5*$D355*$G355*$H355*$L355*AP$9)+(AO355/12*4*$E355*$G355*$I355*$L355*AP$10)+(AO355/12*3*$F355*$G355*$I355*$L355*AP$10)</f>
        <v>0</v>
      </c>
      <c r="AQ355" s="39"/>
      <c r="AR355" s="39">
        <f t="shared" ref="AR355:AR363" si="3267">(AQ355/12*5*$D355*$G355*$H355*$L355*AR$9)+(AQ355/12*4*$E355*$G355*$I355*$L355*AR$10)+(AQ355/12*3*$F355*$G355*$I355*$L355*AR$10)</f>
        <v>0</v>
      </c>
      <c r="AS355" s="39"/>
      <c r="AT355" s="39">
        <f t="shared" ref="AT355:AT363" si="3268">(AS355/12*5*$D355*$G355*$H355*$L355*AT$9)+(AS355/12*4*$E355*$G355*$I355*$L355*AT$10)+(AS355/12*3*$F355*$G355*$I355*$L355*AT$11)</f>
        <v>0</v>
      </c>
      <c r="AU355" s="39"/>
      <c r="AV355" s="39">
        <f t="shared" ref="AV355:AV363" si="3269">(AU355/12*5*$D355*$G355*$H355*$L355*AV$9)+(AU355/12*4*$E355*$G355*$I355*$L355*AV$10)+(AU355/12*3*$F355*$G355*$I355*$L355*AV$10)</f>
        <v>0</v>
      </c>
      <c r="AW355" s="39">
        <v>9</v>
      </c>
      <c r="AX355" s="39">
        <f t="shared" ref="AX355:AX363" si="3270">(AW355/12*5*$D355*$G355*$H355*$K355*AX$9)+(AW355/12*4*$E355*$G355*$I355*$K355*AX$10)+(AW355/12*3*$F355*$G355*$I355*$K355*AX$10)</f>
        <v>642521.72249999992</v>
      </c>
      <c r="AY355" s="39">
        <v>455</v>
      </c>
      <c r="AZ355" s="39">
        <f>(AY355/12*5*$D355*$G355*$H355*$K355*AZ$9)+(AY355/12*4*$E355*$G355*$I355*$K355*AZ$10)+(AY355/12*3*$F355*$G355*$I355*$K355*AZ$10)</f>
        <v>32483042.637499999</v>
      </c>
      <c r="BA355" s="39"/>
      <c r="BB355" s="39">
        <f t="shared" ref="BB355:BB363" si="3271">(BA355/12*5*$D355*$G355*$H355*$L355*BB$9)+(BA355/12*4*$E355*$G355*$I355*$L355*BB$10)+(BA355/12*3*$F355*$G355*$I355*$L355*BB$10)</f>
        <v>0</v>
      </c>
      <c r="BC355" s="39"/>
      <c r="BD355" s="39">
        <f t="shared" ref="BD355:BD363" si="3272">(BC355/12*5*$D355*$G355*$H355*$K355*BD$9)+(BC355/12*4*$E355*$G355*$I355*$K355*BD$10)+(BC355/12*3*$F355*$G355*$I355*$K355*BD$10)</f>
        <v>0</v>
      </c>
      <c r="BE355" s="39"/>
      <c r="BF355" s="39">
        <f t="shared" ref="BF355:BF363" si="3273">(BE355/12*5*$D355*$G355*$H355*$K355*BF$9)+(BE355/12*4*$E355*$G355*$I355*$K355*BF$10)+(BE355/12*3*$F355*$G355*$I355*$K355*BF$10)</f>
        <v>0</v>
      </c>
      <c r="BG355" s="39"/>
      <c r="BH355" s="39">
        <f t="shared" ref="BH355:BH363" si="3274">(BG355/12*5*$D355*$G355*$H355*$K355*BH$9)+(BG355/12*4*$E355*$G355*$I355*$K355*BH$10)+(BG355/12*3*$F355*$G355*$I355*$K355*BH$10)</f>
        <v>0</v>
      </c>
      <c r="BI355" s="39"/>
      <c r="BJ355" s="39">
        <f t="shared" ref="BJ355:BJ363" si="3275">(BI355/12*5*$D355*$G355*$H355*$L355*BJ$9)+(BI355/12*4*$E355*$G355*$I355*$L355*BJ$10)+(BI355/12*3*$F355*$G355*$I355*$L355*BJ$10)</f>
        <v>0</v>
      </c>
      <c r="BK355" s="39">
        <v>0</v>
      </c>
      <c r="BL355" s="39">
        <f t="shared" ref="BL355:BL363" si="3276">(BK355/12*5*$D355*$G355*$H355*$K355*BL$9)+(BK355/12*4*$E355*$G355*$I355*$K355*BL$10)+(BK355/12*3*$F355*$G355*$I355*$K355*BL$10)</f>
        <v>0</v>
      </c>
      <c r="BM355" s="39"/>
      <c r="BN355" s="39">
        <f t="shared" ref="BN355:BN363" si="3277">(BM355/12*5*$D355*$G355*$H355*$K355*BN$9)+(BM355/12*4*$E355*$G355*$I355*$K355*BN$10)+(BM355/12*3*$F355*$G355*$I355*$K355*BN$10)</f>
        <v>0</v>
      </c>
      <c r="BO355" s="49"/>
      <c r="BP355" s="39">
        <f t="shared" ref="BP355:BP363" si="3278">(BO355/12*5*$D355*$G355*$H355*$L355*BP$9)+(BO355/12*4*$E355*$G355*$I355*$L355*BP$10)+(BO355/12*3*$F355*$G355*$I355*$L355*BP$10)</f>
        <v>0</v>
      </c>
      <c r="BQ355" s="39"/>
      <c r="BR355" s="39">
        <f t="shared" ref="BR355:BR363" si="3279">(BQ355/12*5*$D355*$G355*$H355*$L355*BR$9)+(BQ355/12*4*$E355*$G355*$I355*$L355*BR$10)+(BQ355/12*3*$F355*$G355*$I355*$L355*BR$10)</f>
        <v>0</v>
      </c>
      <c r="BS355" s="39"/>
      <c r="BT355" s="39">
        <f t="shared" ref="BT355:BT363" si="3280">(BS355/12*5*$D355*$G355*$H355*$K355*BT$9)+(BS355/12*4*$E355*$G355*$I355*$K355*BT$10)+(BS355/12*3*$F355*$G355*$I355*$K355*BT$10)</f>
        <v>0</v>
      </c>
      <c r="BU355" s="39"/>
      <c r="BV355" s="39">
        <f t="shared" ref="BV355:BV363" si="3281">(BU355/12*5*$D355*$G355*$H355*$K355*BV$9)+(BU355/12*4*$E355*$G355*$I355*$K355*BV$10)+(BU355/12*3*$F355*$G355*$I355*$K355*BV$10)</f>
        <v>0</v>
      </c>
      <c r="BW355" s="39"/>
      <c r="BX355" s="39">
        <f t="shared" ref="BX355:BX363" si="3282">(BW355/12*5*$D355*$G355*$H355*$L355*BX$9)+(BW355/12*4*$E355*$G355*$I355*$L355*BX$10)+(BW355/12*3*$F355*$G355*$I355*$L355*BX$10)</f>
        <v>0</v>
      </c>
      <c r="BY355" s="39"/>
      <c r="BZ355" s="39">
        <f t="shared" ref="BZ355:BZ363" si="3283">(BY355/12*5*$D355*$G355*$H355*$L355*BZ$9)+(BY355/12*4*$E355*$G355*$I355*$L355*BZ$10)+(BY355/12*3*$F355*$G355*$I355*$L355*BZ$10)</f>
        <v>0</v>
      </c>
      <c r="CA355" s="39"/>
      <c r="CB355" s="39">
        <f t="shared" ref="CB355:CB363" si="3284">(CA355/12*5*$D355*$G355*$H355*$K355*CB$9)+(CA355/12*4*$E355*$G355*$I355*$K355*CB$10)+(CA355/12*3*$F355*$G355*$I355*$K355*CB$10)</f>
        <v>0</v>
      </c>
      <c r="CC355" s="39">
        <v>51</v>
      </c>
      <c r="CD355" s="39">
        <f t="shared" ref="CD355:CD363" si="3285">(CC355/12*5*$D355*$G355*$H355*$L355*CD$9)+(CC355/12*4*$E355*$G355*$I355*$L355*CD$10)+(CC355/12*3*$F355*$G355*$I355*$L355*CD$10)</f>
        <v>4397050.4759999998</v>
      </c>
      <c r="CE355" s="39"/>
      <c r="CF355" s="39">
        <f t="shared" ref="CF355:CF363" si="3286">(CE355/12*5*$D355*$G355*$H355*$K355*CF$9)+(CE355/12*4*$E355*$G355*$I355*$K355*CF$10)+(CE355/12*3*$F355*$G355*$I355*$K355*CF$10)</f>
        <v>0</v>
      </c>
      <c r="CG355" s="39"/>
      <c r="CH355" s="39">
        <f t="shared" ref="CH355:CH363" si="3287">(CG355/12*5*$D355*$G355*$H355*$K355*CH$9)+(CG355/12*4*$E355*$G355*$I355*$K355*CH$10)+(CG355/12*3*$F355*$G355*$I355*$K355*CH$10)</f>
        <v>0</v>
      </c>
      <c r="CI355" s="39"/>
      <c r="CJ355" s="39">
        <f t="shared" ref="CJ355:CJ363" si="3288">(CI355/12*5*$D355*$G355*$H355*$K355*CJ$9)+(CI355/12*4*$E355*$G355*$I355*$K355*CJ$10)+(CI355/12*3*$F355*$G355*$I355*$K355*CJ$10)</f>
        <v>0</v>
      </c>
      <c r="CK355" s="39"/>
      <c r="CL355" s="39">
        <f t="shared" ref="CL355:CL363" si="3289">(CK355/12*5*$D355*$G355*$H355*$K355*CL$9)+(CK355/12*4*$E355*$G355*$I355*$K355*CL$10)+(CK355/12*3*$F355*$G355*$I355*$K355*CL$10)</f>
        <v>0</v>
      </c>
      <c r="CM355" s="39"/>
      <c r="CN355" s="39">
        <f t="shared" ref="CN355:CN363" si="3290">(CM355/12*5*$D355*$G355*$H355*$L355*CN$9)+(CM355/12*4*$E355*$G355*$I355*$L355*CN$10)+(CM355/12*3*$F355*$G355*$I355*$L355*CN$10)</f>
        <v>0</v>
      </c>
      <c r="CO355" s="39"/>
      <c r="CP355" s="39">
        <f t="shared" ref="CP355:CP363" si="3291">(CO355/12*5*$D355*$G355*$H355*$L355*CP$9)+(CO355/12*4*$E355*$G355*$I355*$L355*CP$10)+(CO355/12*3*$F355*$G355*$I355*$L355*CP$10)</f>
        <v>0</v>
      </c>
      <c r="CQ355" s="44"/>
      <c r="CR355" s="39">
        <f t="shared" ref="CR355:CR363" si="3292">(CQ355/12*5*$D355*$G355*$H355*$K355*CR$9)+(CQ355/12*4*$E355*$G355*$I355*$K355*CR$10)+(CQ355/12*3*$F355*$G355*$I355*$K355*CR$10)</f>
        <v>0</v>
      </c>
      <c r="CS355" s="39"/>
      <c r="CT355" s="39">
        <f t="shared" ref="CT355:CT363" si="3293">(CS355/12*5*$D355*$G355*$H355*$L355*CT$9)+(CS355/12*4*$E355*$G355*$I355*$L355*CT$10)+(CS355/12*3*$F355*$G355*$I355*$L355*CT$10)</f>
        <v>0</v>
      </c>
      <c r="CU355" s="39"/>
      <c r="CV355" s="39">
        <f t="shared" ref="CV355:CV363" si="3294">(CU355/12*5*$D355*$G355*$H355*$L355*CV$9)+(CU355/12*4*$E355*$G355*$I355*$L355*CV$10)+(CU355/12*3*$F355*$G355*$I355*$L355*CV$10)</f>
        <v>0</v>
      </c>
      <c r="CW355" s="39"/>
      <c r="CX355" s="39">
        <f t="shared" ref="CX355:CX363" si="3295">(CW355/12*5*$D355*$G355*$H355*$L355*CX$9)+(CW355/12*4*$E355*$G355*$I355*$L355*CX$10)+(CW355/12*3*$F355*$G355*$I355*$L355*CX$10)</f>
        <v>0</v>
      </c>
      <c r="CY355" s="39"/>
      <c r="CZ355" s="39">
        <f t="shared" ref="CZ355:CZ363" si="3296">(CY355/12*5*$D355*$G355*$H355*$L355*CZ$9)+(CY355/12*4*$E355*$G355*$I355*$L355*CZ$10)+(CY355/12*3*$F355*$G355*$I355*$L355*CZ$10)</f>
        <v>0</v>
      </c>
      <c r="DA355" s="39"/>
      <c r="DB355" s="39">
        <f t="shared" ref="DB355:DB363" si="3297">(DA355/12*5*$D355*$G355*$H355*$L355*DB$9)+(DA355/12*4*$E355*$G355*$I355*$L355*DB$10)+(DA355/12*3*$F355*$G355*$I355*$L355*DB$10)</f>
        <v>0</v>
      </c>
      <c r="DC355" s="39"/>
      <c r="DD355" s="39">
        <f t="shared" ref="DD355:DD363" si="3298">(DC355/12*5*$D355*$G355*$H355*$K355*DD$9)+(DC355/12*4*$E355*$G355*$I355*$K355*DD$10)+(DC355/12*3*$F355*$G355*$I355*$K355*DD$10)</f>
        <v>0</v>
      </c>
      <c r="DE355" s="39"/>
      <c r="DF355" s="39">
        <f t="shared" ref="DF355:DF363" si="3299">(DE355/12*5*$D355*$G355*$H355*$K355*DF$9)+(DE355/12*4*$E355*$G355*$I355*$K355*DF$10)+(DE355/12*3*$F355*$G355*$I355*$K355*DF$10)</f>
        <v>0</v>
      </c>
      <c r="DG355" s="39"/>
      <c r="DH355" s="39">
        <f t="shared" ref="DH355:DH363" si="3300">(DG355/12*5*$D355*$G355*$H355*$L355*DH$9)+(DG355/12*4*$E355*$G355*$I355*$L355*DH$10)+(DG355/12*3*$F355*$G355*$I355*$L355*DH$10)</f>
        <v>0</v>
      </c>
      <c r="DI355" s="39"/>
      <c r="DJ355" s="39">
        <f t="shared" ref="DJ355:DJ363" si="3301">(DI355/12*5*$D355*$G355*$H355*$L355*DJ$9)+(DI355/12*4*$E355*$G355*$I355*$L355*DJ$10)+(DI355/12*3*$F355*$G355*$I355*$L355*DJ$10)</f>
        <v>0</v>
      </c>
      <c r="DK355" s="39"/>
      <c r="DL355" s="39">
        <f t="shared" ref="DL355:DL363" si="3302">(DK355/12*5*$D355*$G355*$H355*$M355*DL$9)+(DK355/12*4*$E355*$G355*$I355*$M355*DL$10)+(DK355/12*3*$F355*$G355*$I355*$M355*DL$10)</f>
        <v>0</v>
      </c>
      <c r="DM355" s="39"/>
      <c r="DN355" s="39">
        <f t="shared" ref="DN355:DN363" si="3303">(DM355/12*5*$D355*$G355*$H355*$N355*DN$9)+(DM355/12*4*$E355*$G355*$I355*$N355*DN$10)+(DM355/12*3*$F355*$G355*$I355*$N355*DN$10)</f>
        <v>0</v>
      </c>
      <c r="DO355" s="39"/>
      <c r="DP355" s="39">
        <f t="shared" si="3129"/>
        <v>0</v>
      </c>
      <c r="DQ355" s="39">
        <f t="shared" ref="DQ355:DQ363" si="3304">SUM(O355,Q355,S355,U355,W355,Y355,AA355,AC355,AE355,AG355,AI355,AK355,AM355,AO355,AQ355,AS355,AU355,AW355,AY355,BA355,BC355,BE355,BG355,BI355,BK355,BM355,BO355,BQ355,BS355,BU355,BW355,BY355,CA355,CC355,CE355,CG355,CI355,CK355,CM355,CO355,CQ355,CS355,CU355,CW355,CY355,DA355,DC355,DE355,DG355,DI355,DK355,DM355,DO355)</f>
        <v>515</v>
      </c>
      <c r="DR355" s="39">
        <f t="shared" ref="DR355:DR363" si="3305">SUM(P355,R355,T355,V355,X355,Z355,AB355,AD355,AF355,AH355,AJ355,AL355,AN355,AP355,AR355,AT355,AV355,AX355,AZ355,BB355,BD355,BF355,BH355,BJ355,BL355,BN355,BP355,BR355,BT355,BV355,BX355,BZ355,CB355,CD355,CF355,CH355,CJ355,CL355,CN355,CP355,CR355,CT355,CV355,CX355,CZ355,DB355,DD355,DF355,DH355,DJ355,DL355,DN355,DP355)</f>
        <v>37522614.835999995</v>
      </c>
    </row>
    <row r="356" spans="1:122" ht="21.75" customHeight="1" x14ac:dyDescent="0.25">
      <c r="A356" s="46"/>
      <c r="B356" s="47">
        <v>308</v>
      </c>
      <c r="C356" s="33" t="s">
        <v>487</v>
      </c>
      <c r="D356" s="34">
        <f t="shared" si="3130"/>
        <v>19063</v>
      </c>
      <c r="E356" s="35">
        <v>18530</v>
      </c>
      <c r="F356" s="35">
        <v>18715</v>
      </c>
      <c r="G356" s="48">
        <v>1.5</v>
      </c>
      <c r="H356" s="37">
        <v>1</v>
      </c>
      <c r="I356" s="37">
        <v>1</v>
      </c>
      <c r="J356" s="38"/>
      <c r="K356" s="34">
        <v>1.4</v>
      </c>
      <c r="L356" s="34">
        <v>1.68</v>
      </c>
      <c r="M356" s="34">
        <v>2.23</v>
      </c>
      <c r="N356" s="34">
        <v>2.57</v>
      </c>
      <c r="O356" s="39">
        <v>0</v>
      </c>
      <c r="P356" s="39">
        <f t="shared" si="3253"/>
        <v>0</v>
      </c>
      <c r="Q356" s="39">
        <v>0</v>
      </c>
      <c r="R356" s="39">
        <f t="shared" si="3254"/>
        <v>0</v>
      </c>
      <c r="S356" s="39"/>
      <c r="T356" s="39">
        <f t="shared" si="3255"/>
        <v>0</v>
      </c>
      <c r="U356" s="39"/>
      <c r="V356" s="39">
        <f t="shared" si="3256"/>
        <v>0</v>
      </c>
      <c r="W356" s="39"/>
      <c r="X356" s="39">
        <f t="shared" si="3257"/>
        <v>0</v>
      </c>
      <c r="Y356" s="39">
        <v>0</v>
      </c>
      <c r="Z356" s="39">
        <f t="shared" si="3258"/>
        <v>0</v>
      </c>
      <c r="AA356" s="39"/>
      <c r="AB356" s="39">
        <f t="shared" si="3259"/>
        <v>0</v>
      </c>
      <c r="AC356" s="39"/>
      <c r="AD356" s="39">
        <f t="shared" si="3260"/>
        <v>0</v>
      </c>
      <c r="AE356" s="39">
        <v>0</v>
      </c>
      <c r="AF356" s="39">
        <f t="shared" si="3261"/>
        <v>0</v>
      </c>
      <c r="AG356" s="39">
        <v>0</v>
      </c>
      <c r="AH356" s="39">
        <f t="shared" si="3262"/>
        <v>0</v>
      </c>
      <c r="AI356" s="39"/>
      <c r="AJ356" s="39">
        <f t="shared" si="3263"/>
        <v>0</v>
      </c>
      <c r="AK356" s="39"/>
      <c r="AL356" s="39">
        <f t="shared" si="3264"/>
        <v>0</v>
      </c>
      <c r="AM356" s="42">
        <v>0</v>
      </c>
      <c r="AN356" s="39">
        <f t="shared" si="3265"/>
        <v>0</v>
      </c>
      <c r="AO356" s="43">
        <v>0</v>
      </c>
      <c r="AP356" s="39">
        <f t="shared" si="3266"/>
        <v>0</v>
      </c>
      <c r="AQ356" s="39"/>
      <c r="AR356" s="39">
        <f t="shared" si="3267"/>
        <v>0</v>
      </c>
      <c r="AS356" s="39"/>
      <c r="AT356" s="39">
        <f t="shared" si="3268"/>
        <v>0</v>
      </c>
      <c r="AU356" s="39"/>
      <c r="AV356" s="39">
        <f t="shared" si="3269"/>
        <v>0</v>
      </c>
      <c r="AW356" s="39"/>
      <c r="AX356" s="39">
        <f t="shared" si="3270"/>
        <v>0</v>
      </c>
      <c r="AY356" s="39">
        <v>720</v>
      </c>
      <c r="AZ356" s="39">
        <f>(AY356/12*5*$D356*$G356*$H356*$K356*AZ$9)+(AY356/12*4*$E356*$G356*$I356*$K356*AZ$10)+(AY356/12*3*$F356*$G356*$I356*$K356*AZ$10)</f>
        <v>25700868.899999999</v>
      </c>
      <c r="BA356" s="39"/>
      <c r="BB356" s="39">
        <f t="shared" si="3271"/>
        <v>0</v>
      </c>
      <c r="BC356" s="39"/>
      <c r="BD356" s="39">
        <f t="shared" si="3272"/>
        <v>0</v>
      </c>
      <c r="BE356" s="39"/>
      <c r="BF356" s="39">
        <f t="shared" si="3273"/>
        <v>0</v>
      </c>
      <c r="BG356" s="39"/>
      <c r="BH356" s="39">
        <f t="shared" si="3274"/>
        <v>0</v>
      </c>
      <c r="BI356" s="39"/>
      <c r="BJ356" s="39">
        <f t="shared" si="3275"/>
        <v>0</v>
      </c>
      <c r="BK356" s="39">
        <v>0</v>
      </c>
      <c r="BL356" s="39">
        <f t="shared" si="3276"/>
        <v>0</v>
      </c>
      <c r="BM356" s="39"/>
      <c r="BN356" s="39">
        <f t="shared" si="3277"/>
        <v>0</v>
      </c>
      <c r="BO356" s="49"/>
      <c r="BP356" s="39">
        <f t="shared" si="3278"/>
        <v>0</v>
      </c>
      <c r="BQ356" s="39"/>
      <c r="BR356" s="39">
        <f t="shared" si="3279"/>
        <v>0</v>
      </c>
      <c r="BS356" s="39"/>
      <c r="BT356" s="39">
        <f t="shared" si="3280"/>
        <v>0</v>
      </c>
      <c r="BU356" s="39"/>
      <c r="BV356" s="39">
        <f t="shared" si="3281"/>
        <v>0</v>
      </c>
      <c r="BW356" s="39"/>
      <c r="BX356" s="39">
        <f t="shared" si="3282"/>
        <v>0</v>
      </c>
      <c r="BY356" s="39"/>
      <c r="BZ356" s="39">
        <f t="shared" si="3283"/>
        <v>0</v>
      </c>
      <c r="CA356" s="39"/>
      <c r="CB356" s="39">
        <f t="shared" si="3284"/>
        <v>0</v>
      </c>
      <c r="CC356" s="39"/>
      <c r="CD356" s="39">
        <f t="shared" si="3285"/>
        <v>0</v>
      </c>
      <c r="CE356" s="39"/>
      <c r="CF356" s="39">
        <f t="shared" si="3286"/>
        <v>0</v>
      </c>
      <c r="CG356" s="39"/>
      <c r="CH356" s="39">
        <f t="shared" si="3287"/>
        <v>0</v>
      </c>
      <c r="CI356" s="39"/>
      <c r="CJ356" s="39">
        <f t="shared" si="3288"/>
        <v>0</v>
      </c>
      <c r="CK356" s="39"/>
      <c r="CL356" s="39">
        <f t="shared" si="3289"/>
        <v>0</v>
      </c>
      <c r="CM356" s="39"/>
      <c r="CN356" s="39">
        <f t="shared" si="3290"/>
        <v>0</v>
      </c>
      <c r="CO356" s="39"/>
      <c r="CP356" s="39">
        <f t="shared" si="3291"/>
        <v>0</v>
      </c>
      <c r="CQ356" s="44"/>
      <c r="CR356" s="39">
        <f t="shared" si="3292"/>
        <v>0</v>
      </c>
      <c r="CS356" s="39"/>
      <c r="CT356" s="39">
        <f t="shared" si="3293"/>
        <v>0</v>
      </c>
      <c r="CU356" s="39"/>
      <c r="CV356" s="39">
        <f t="shared" si="3294"/>
        <v>0</v>
      </c>
      <c r="CW356" s="39"/>
      <c r="CX356" s="39">
        <f t="shared" si="3295"/>
        <v>0</v>
      </c>
      <c r="CY356" s="39"/>
      <c r="CZ356" s="39">
        <f t="shared" si="3296"/>
        <v>0</v>
      </c>
      <c r="DA356" s="39"/>
      <c r="DB356" s="39">
        <f t="shared" si="3297"/>
        <v>0</v>
      </c>
      <c r="DC356" s="39"/>
      <c r="DD356" s="39">
        <f t="shared" si="3298"/>
        <v>0</v>
      </c>
      <c r="DE356" s="39"/>
      <c r="DF356" s="39">
        <f t="shared" si="3299"/>
        <v>0</v>
      </c>
      <c r="DG356" s="39"/>
      <c r="DH356" s="39">
        <f t="shared" si="3300"/>
        <v>0</v>
      </c>
      <c r="DI356" s="39"/>
      <c r="DJ356" s="39">
        <f t="shared" si="3301"/>
        <v>0</v>
      </c>
      <c r="DK356" s="39"/>
      <c r="DL356" s="39">
        <f t="shared" si="3302"/>
        <v>0</v>
      </c>
      <c r="DM356" s="39"/>
      <c r="DN356" s="39">
        <f t="shared" si="3303"/>
        <v>0</v>
      </c>
      <c r="DO356" s="39"/>
      <c r="DP356" s="39">
        <f t="shared" si="3129"/>
        <v>0</v>
      </c>
      <c r="DQ356" s="39">
        <f t="shared" si="3304"/>
        <v>720</v>
      </c>
      <c r="DR356" s="39">
        <f t="shared" si="3305"/>
        <v>25700868.899999999</v>
      </c>
    </row>
    <row r="357" spans="1:122" ht="45" customHeight="1" x14ac:dyDescent="0.25">
      <c r="A357" s="46"/>
      <c r="B357" s="47">
        <v>309</v>
      </c>
      <c r="C357" s="33" t="s">
        <v>488</v>
      </c>
      <c r="D357" s="34">
        <f t="shared" si="3130"/>
        <v>19063</v>
      </c>
      <c r="E357" s="35">
        <v>18530</v>
      </c>
      <c r="F357" s="35">
        <v>18715</v>
      </c>
      <c r="G357" s="48">
        <v>2.25</v>
      </c>
      <c r="H357" s="37">
        <v>1</v>
      </c>
      <c r="I357" s="37">
        <v>1</v>
      </c>
      <c r="J357" s="38"/>
      <c r="K357" s="34">
        <v>1.4</v>
      </c>
      <c r="L357" s="34">
        <v>1.68</v>
      </c>
      <c r="M357" s="34">
        <v>2.23</v>
      </c>
      <c r="N357" s="34">
        <v>2.57</v>
      </c>
      <c r="O357" s="39">
        <v>0</v>
      </c>
      <c r="P357" s="39">
        <f t="shared" si="3253"/>
        <v>0</v>
      </c>
      <c r="Q357" s="39">
        <v>0</v>
      </c>
      <c r="R357" s="39">
        <f t="shared" si="3254"/>
        <v>0</v>
      </c>
      <c r="S357" s="39"/>
      <c r="T357" s="39">
        <f t="shared" si="3255"/>
        <v>0</v>
      </c>
      <c r="U357" s="39"/>
      <c r="V357" s="39">
        <f t="shared" si="3256"/>
        <v>0</v>
      </c>
      <c r="W357" s="39"/>
      <c r="X357" s="39">
        <f t="shared" si="3257"/>
        <v>0</v>
      </c>
      <c r="Y357" s="39">
        <v>0</v>
      </c>
      <c r="Z357" s="39">
        <f t="shared" si="3258"/>
        <v>0</v>
      </c>
      <c r="AA357" s="39"/>
      <c r="AB357" s="39">
        <f t="shared" si="3259"/>
        <v>0</v>
      </c>
      <c r="AC357" s="39"/>
      <c r="AD357" s="39">
        <f t="shared" si="3260"/>
        <v>0</v>
      </c>
      <c r="AE357" s="39">
        <v>0</v>
      </c>
      <c r="AF357" s="39">
        <f t="shared" si="3261"/>
        <v>0</v>
      </c>
      <c r="AG357" s="39">
        <v>0</v>
      </c>
      <c r="AH357" s="39">
        <f t="shared" si="3262"/>
        <v>0</v>
      </c>
      <c r="AI357" s="39"/>
      <c r="AJ357" s="39">
        <f t="shared" si="3263"/>
        <v>0</v>
      </c>
      <c r="AK357" s="39"/>
      <c r="AL357" s="39">
        <f t="shared" si="3264"/>
        <v>0</v>
      </c>
      <c r="AM357" s="42">
        <v>0</v>
      </c>
      <c r="AN357" s="39">
        <f t="shared" si="3265"/>
        <v>0</v>
      </c>
      <c r="AO357" s="43">
        <v>0</v>
      </c>
      <c r="AP357" s="39">
        <f t="shared" si="3266"/>
        <v>0</v>
      </c>
      <c r="AQ357" s="39"/>
      <c r="AR357" s="39">
        <f t="shared" si="3267"/>
        <v>0</v>
      </c>
      <c r="AS357" s="39"/>
      <c r="AT357" s="39">
        <f t="shared" si="3268"/>
        <v>0</v>
      </c>
      <c r="AU357" s="39"/>
      <c r="AV357" s="39">
        <f t="shared" si="3269"/>
        <v>0</v>
      </c>
      <c r="AW357" s="39">
        <v>130</v>
      </c>
      <c r="AX357" s="39">
        <f t="shared" si="3270"/>
        <v>6960651.9937500004</v>
      </c>
      <c r="AY357" s="39">
        <v>30</v>
      </c>
      <c r="AZ357" s="39">
        <f t="shared" ref="AZ357:AZ363" si="3306">(AY357/12*5*$D357*$G357*$H357*$K357*AZ$9)+(AY357/12*4*$E357*$G357*$I357*$K357*AZ$10)+(AY357/12*3*$F357*$G357*$I357*$K357*AZ$10)</f>
        <v>1606304.3062499999</v>
      </c>
      <c r="BA357" s="39"/>
      <c r="BB357" s="39">
        <f t="shared" si="3271"/>
        <v>0</v>
      </c>
      <c r="BC357" s="39"/>
      <c r="BD357" s="39">
        <f t="shared" si="3272"/>
        <v>0</v>
      </c>
      <c r="BE357" s="39"/>
      <c r="BF357" s="39">
        <f t="shared" si="3273"/>
        <v>0</v>
      </c>
      <c r="BG357" s="39"/>
      <c r="BH357" s="39">
        <f t="shared" si="3274"/>
        <v>0</v>
      </c>
      <c r="BI357" s="39"/>
      <c r="BJ357" s="39">
        <f t="shared" si="3275"/>
        <v>0</v>
      </c>
      <c r="BK357" s="39">
        <v>0</v>
      </c>
      <c r="BL357" s="39">
        <f t="shared" si="3276"/>
        <v>0</v>
      </c>
      <c r="BM357" s="39"/>
      <c r="BN357" s="39">
        <f t="shared" si="3277"/>
        <v>0</v>
      </c>
      <c r="BO357" s="49"/>
      <c r="BP357" s="39">
        <f t="shared" si="3278"/>
        <v>0</v>
      </c>
      <c r="BQ357" s="39"/>
      <c r="BR357" s="39">
        <f t="shared" si="3279"/>
        <v>0</v>
      </c>
      <c r="BS357" s="39"/>
      <c r="BT357" s="39">
        <f t="shared" si="3280"/>
        <v>0</v>
      </c>
      <c r="BU357" s="39"/>
      <c r="BV357" s="39">
        <f t="shared" si="3281"/>
        <v>0</v>
      </c>
      <c r="BW357" s="39"/>
      <c r="BX357" s="39">
        <f t="shared" si="3282"/>
        <v>0</v>
      </c>
      <c r="BY357" s="39">
        <v>0</v>
      </c>
      <c r="BZ357" s="39">
        <f t="shared" si="3283"/>
        <v>0</v>
      </c>
      <c r="CA357" s="39"/>
      <c r="CB357" s="39">
        <f t="shared" si="3284"/>
        <v>0</v>
      </c>
      <c r="CC357" s="39"/>
      <c r="CD357" s="39">
        <f t="shared" si="3285"/>
        <v>0</v>
      </c>
      <c r="CE357" s="39"/>
      <c r="CF357" s="39">
        <f t="shared" si="3286"/>
        <v>0</v>
      </c>
      <c r="CG357" s="39"/>
      <c r="CH357" s="39">
        <f t="shared" si="3287"/>
        <v>0</v>
      </c>
      <c r="CI357" s="39"/>
      <c r="CJ357" s="39">
        <f t="shared" si="3288"/>
        <v>0</v>
      </c>
      <c r="CK357" s="39"/>
      <c r="CL357" s="39">
        <f t="shared" si="3289"/>
        <v>0</v>
      </c>
      <c r="CM357" s="39"/>
      <c r="CN357" s="39">
        <f t="shared" si="3290"/>
        <v>0</v>
      </c>
      <c r="CO357" s="39"/>
      <c r="CP357" s="39">
        <f t="shared" si="3291"/>
        <v>0</v>
      </c>
      <c r="CQ357" s="44"/>
      <c r="CR357" s="39">
        <f t="shared" si="3292"/>
        <v>0</v>
      </c>
      <c r="CS357" s="39"/>
      <c r="CT357" s="39">
        <f t="shared" si="3293"/>
        <v>0</v>
      </c>
      <c r="CU357" s="39"/>
      <c r="CV357" s="39">
        <f t="shared" si="3294"/>
        <v>0</v>
      </c>
      <c r="CW357" s="39"/>
      <c r="CX357" s="39">
        <f t="shared" si="3295"/>
        <v>0</v>
      </c>
      <c r="CY357" s="39"/>
      <c r="CZ357" s="39">
        <f t="shared" si="3296"/>
        <v>0</v>
      </c>
      <c r="DA357" s="39"/>
      <c r="DB357" s="39">
        <f t="shared" si="3297"/>
        <v>0</v>
      </c>
      <c r="DC357" s="39"/>
      <c r="DD357" s="39">
        <f t="shared" si="3298"/>
        <v>0</v>
      </c>
      <c r="DE357" s="39"/>
      <c r="DF357" s="39">
        <f t="shared" si="3299"/>
        <v>0</v>
      </c>
      <c r="DG357" s="39"/>
      <c r="DH357" s="39">
        <f t="shared" si="3300"/>
        <v>0</v>
      </c>
      <c r="DI357" s="39"/>
      <c r="DJ357" s="39">
        <f t="shared" si="3301"/>
        <v>0</v>
      </c>
      <c r="DK357" s="39"/>
      <c r="DL357" s="39">
        <f t="shared" si="3302"/>
        <v>0</v>
      </c>
      <c r="DM357" s="39"/>
      <c r="DN357" s="39">
        <f t="shared" si="3303"/>
        <v>0</v>
      </c>
      <c r="DO357" s="39"/>
      <c r="DP357" s="39">
        <f t="shared" si="3129"/>
        <v>0</v>
      </c>
      <c r="DQ357" s="39">
        <f t="shared" si="3304"/>
        <v>160</v>
      </c>
      <c r="DR357" s="39">
        <f t="shared" si="3305"/>
        <v>8566956.3000000007</v>
      </c>
    </row>
    <row r="358" spans="1:122" ht="45" customHeight="1" x14ac:dyDescent="0.25">
      <c r="A358" s="46"/>
      <c r="B358" s="47">
        <v>310</v>
      </c>
      <c r="C358" s="33" t="s">
        <v>489</v>
      </c>
      <c r="D358" s="34">
        <f t="shared" si="3130"/>
        <v>19063</v>
      </c>
      <c r="E358" s="35">
        <v>18530</v>
      </c>
      <c r="F358" s="35">
        <v>18715</v>
      </c>
      <c r="G358" s="48">
        <v>1.5</v>
      </c>
      <c r="H358" s="37">
        <v>1</v>
      </c>
      <c r="I358" s="37">
        <v>1</v>
      </c>
      <c r="J358" s="38"/>
      <c r="K358" s="34">
        <v>1.4</v>
      </c>
      <c r="L358" s="34">
        <v>1.68</v>
      </c>
      <c r="M358" s="34">
        <v>2.23</v>
      </c>
      <c r="N358" s="34">
        <v>2.57</v>
      </c>
      <c r="O358" s="39">
        <v>0</v>
      </c>
      <c r="P358" s="39">
        <f t="shared" si="3253"/>
        <v>0</v>
      </c>
      <c r="Q358" s="39">
        <v>0</v>
      </c>
      <c r="R358" s="39">
        <f t="shared" si="3254"/>
        <v>0</v>
      </c>
      <c r="S358" s="39"/>
      <c r="T358" s="39">
        <f t="shared" si="3255"/>
        <v>0</v>
      </c>
      <c r="U358" s="39"/>
      <c r="V358" s="39">
        <f t="shared" si="3256"/>
        <v>0</v>
      </c>
      <c r="W358" s="39"/>
      <c r="X358" s="39">
        <f t="shared" si="3257"/>
        <v>0</v>
      </c>
      <c r="Y358" s="39">
        <v>0</v>
      </c>
      <c r="Z358" s="39">
        <f t="shared" si="3258"/>
        <v>0</v>
      </c>
      <c r="AA358" s="39"/>
      <c r="AB358" s="39">
        <f t="shared" si="3259"/>
        <v>0</v>
      </c>
      <c r="AC358" s="39"/>
      <c r="AD358" s="39">
        <f t="shared" si="3260"/>
        <v>0</v>
      </c>
      <c r="AE358" s="39">
        <v>0</v>
      </c>
      <c r="AF358" s="39">
        <f t="shared" si="3261"/>
        <v>0</v>
      </c>
      <c r="AG358" s="39">
        <v>0</v>
      </c>
      <c r="AH358" s="39">
        <f t="shared" si="3262"/>
        <v>0</v>
      </c>
      <c r="AI358" s="39"/>
      <c r="AJ358" s="39">
        <f t="shared" si="3263"/>
        <v>0</v>
      </c>
      <c r="AK358" s="39"/>
      <c r="AL358" s="39">
        <f t="shared" si="3264"/>
        <v>0</v>
      </c>
      <c r="AM358" s="42">
        <v>0</v>
      </c>
      <c r="AN358" s="39">
        <f t="shared" si="3265"/>
        <v>0</v>
      </c>
      <c r="AO358" s="43">
        <v>0</v>
      </c>
      <c r="AP358" s="39">
        <f t="shared" si="3266"/>
        <v>0</v>
      </c>
      <c r="AQ358" s="39"/>
      <c r="AR358" s="39">
        <f t="shared" si="3267"/>
        <v>0</v>
      </c>
      <c r="AS358" s="39"/>
      <c r="AT358" s="39">
        <f t="shared" si="3268"/>
        <v>0</v>
      </c>
      <c r="AU358" s="39"/>
      <c r="AV358" s="39">
        <f t="shared" si="3269"/>
        <v>0</v>
      </c>
      <c r="AW358" s="39"/>
      <c r="AX358" s="39">
        <f t="shared" si="3270"/>
        <v>0</v>
      </c>
      <c r="AY358" s="39"/>
      <c r="AZ358" s="39">
        <f t="shared" si="3306"/>
        <v>0</v>
      </c>
      <c r="BA358" s="39"/>
      <c r="BB358" s="39">
        <f t="shared" si="3271"/>
        <v>0</v>
      </c>
      <c r="BC358" s="39"/>
      <c r="BD358" s="39">
        <f t="shared" si="3272"/>
        <v>0</v>
      </c>
      <c r="BE358" s="39"/>
      <c r="BF358" s="39">
        <f t="shared" si="3273"/>
        <v>0</v>
      </c>
      <c r="BG358" s="39"/>
      <c r="BH358" s="39">
        <f t="shared" si="3274"/>
        <v>0</v>
      </c>
      <c r="BI358" s="39"/>
      <c r="BJ358" s="39">
        <f t="shared" si="3275"/>
        <v>0</v>
      </c>
      <c r="BK358" s="39">
        <v>0</v>
      </c>
      <c r="BL358" s="39">
        <f t="shared" si="3276"/>
        <v>0</v>
      </c>
      <c r="BM358" s="39"/>
      <c r="BN358" s="39">
        <f t="shared" si="3277"/>
        <v>0</v>
      </c>
      <c r="BO358" s="49"/>
      <c r="BP358" s="39">
        <f t="shared" si="3278"/>
        <v>0</v>
      </c>
      <c r="BQ358" s="39"/>
      <c r="BR358" s="39">
        <f t="shared" si="3279"/>
        <v>0</v>
      </c>
      <c r="BS358" s="39"/>
      <c r="BT358" s="39">
        <f t="shared" si="3280"/>
        <v>0</v>
      </c>
      <c r="BU358" s="39"/>
      <c r="BV358" s="39">
        <f t="shared" si="3281"/>
        <v>0</v>
      </c>
      <c r="BW358" s="39"/>
      <c r="BX358" s="39">
        <f t="shared" si="3282"/>
        <v>0</v>
      </c>
      <c r="BY358" s="39"/>
      <c r="BZ358" s="39">
        <f t="shared" si="3283"/>
        <v>0</v>
      </c>
      <c r="CA358" s="39"/>
      <c r="CB358" s="39">
        <f t="shared" si="3284"/>
        <v>0</v>
      </c>
      <c r="CC358" s="39"/>
      <c r="CD358" s="39">
        <f t="shared" si="3285"/>
        <v>0</v>
      </c>
      <c r="CE358" s="39"/>
      <c r="CF358" s="39">
        <f t="shared" si="3286"/>
        <v>0</v>
      </c>
      <c r="CG358" s="39"/>
      <c r="CH358" s="39">
        <f t="shared" si="3287"/>
        <v>0</v>
      </c>
      <c r="CI358" s="39"/>
      <c r="CJ358" s="39">
        <f t="shared" si="3288"/>
        <v>0</v>
      </c>
      <c r="CK358" s="39"/>
      <c r="CL358" s="39">
        <f t="shared" si="3289"/>
        <v>0</v>
      </c>
      <c r="CM358" s="39"/>
      <c r="CN358" s="39">
        <f t="shared" si="3290"/>
        <v>0</v>
      </c>
      <c r="CO358" s="39"/>
      <c r="CP358" s="39">
        <f t="shared" si="3291"/>
        <v>0</v>
      </c>
      <c r="CQ358" s="44"/>
      <c r="CR358" s="39">
        <f t="shared" si="3292"/>
        <v>0</v>
      </c>
      <c r="CS358" s="39"/>
      <c r="CT358" s="39">
        <f t="shared" si="3293"/>
        <v>0</v>
      </c>
      <c r="CU358" s="39"/>
      <c r="CV358" s="39">
        <f t="shared" si="3294"/>
        <v>0</v>
      </c>
      <c r="CW358" s="39"/>
      <c r="CX358" s="39">
        <f t="shared" si="3295"/>
        <v>0</v>
      </c>
      <c r="CY358" s="39"/>
      <c r="CZ358" s="39">
        <f t="shared" si="3296"/>
        <v>0</v>
      </c>
      <c r="DA358" s="39"/>
      <c r="DB358" s="39">
        <f t="shared" si="3297"/>
        <v>0</v>
      </c>
      <c r="DC358" s="39"/>
      <c r="DD358" s="39">
        <f t="shared" si="3298"/>
        <v>0</v>
      </c>
      <c r="DE358" s="39"/>
      <c r="DF358" s="39">
        <f t="shared" si="3299"/>
        <v>0</v>
      </c>
      <c r="DG358" s="39"/>
      <c r="DH358" s="39">
        <f t="shared" si="3300"/>
        <v>0</v>
      </c>
      <c r="DI358" s="39"/>
      <c r="DJ358" s="39">
        <f t="shared" si="3301"/>
        <v>0</v>
      </c>
      <c r="DK358" s="39"/>
      <c r="DL358" s="39">
        <f t="shared" si="3302"/>
        <v>0</v>
      </c>
      <c r="DM358" s="39"/>
      <c r="DN358" s="39">
        <f t="shared" si="3303"/>
        <v>0</v>
      </c>
      <c r="DO358" s="39"/>
      <c r="DP358" s="39">
        <f t="shared" si="3129"/>
        <v>0</v>
      </c>
      <c r="DQ358" s="39">
        <f t="shared" si="3304"/>
        <v>0</v>
      </c>
      <c r="DR358" s="39">
        <f t="shared" si="3305"/>
        <v>0</v>
      </c>
    </row>
    <row r="359" spans="1:122" ht="30" customHeight="1" x14ac:dyDescent="0.25">
      <c r="A359" s="46"/>
      <c r="B359" s="47">
        <v>311</v>
      </c>
      <c r="C359" s="33" t="s">
        <v>490</v>
      </c>
      <c r="D359" s="34">
        <f t="shared" si="3130"/>
        <v>19063</v>
      </c>
      <c r="E359" s="35">
        <v>18530</v>
      </c>
      <c r="F359" s="35">
        <v>18715</v>
      </c>
      <c r="G359" s="48">
        <v>0.7</v>
      </c>
      <c r="H359" s="37">
        <v>1</v>
      </c>
      <c r="I359" s="37">
        <v>1</v>
      </c>
      <c r="J359" s="38"/>
      <c r="K359" s="34">
        <v>1.4</v>
      </c>
      <c r="L359" s="34">
        <v>1.68</v>
      </c>
      <c r="M359" s="34">
        <v>2.23</v>
      </c>
      <c r="N359" s="34">
        <v>2.57</v>
      </c>
      <c r="O359" s="39">
        <v>0</v>
      </c>
      <c r="P359" s="39">
        <f t="shared" si="3253"/>
        <v>0</v>
      </c>
      <c r="Q359" s="39">
        <v>0</v>
      </c>
      <c r="R359" s="39">
        <f t="shared" si="3254"/>
        <v>0</v>
      </c>
      <c r="S359" s="39"/>
      <c r="T359" s="39">
        <f t="shared" si="3255"/>
        <v>0</v>
      </c>
      <c r="U359" s="39"/>
      <c r="V359" s="39">
        <f t="shared" si="3256"/>
        <v>0</v>
      </c>
      <c r="W359" s="39"/>
      <c r="X359" s="39">
        <f t="shared" si="3257"/>
        <v>0</v>
      </c>
      <c r="Y359" s="39">
        <v>0</v>
      </c>
      <c r="Z359" s="39">
        <f t="shared" si="3258"/>
        <v>0</v>
      </c>
      <c r="AA359" s="39"/>
      <c r="AB359" s="39">
        <f t="shared" si="3259"/>
        <v>0</v>
      </c>
      <c r="AC359" s="39"/>
      <c r="AD359" s="39">
        <f t="shared" si="3260"/>
        <v>0</v>
      </c>
      <c r="AE359" s="39">
        <v>0</v>
      </c>
      <c r="AF359" s="39">
        <f t="shared" si="3261"/>
        <v>0</v>
      </c>
      <c r="AG359" s="39">
        <v>0</v>
      </c>
      <c r="AH359" s="39">
        <f t="shared" si="3262"/>
        <v>0</v>
      </c>
      <c r="AI359" s="39"/>
      <c r="AJ359" s="39">
        <f t="shared" si="3263"/>
        <v>0</v>
      </c>
      <c r="AK359" s="39"/>
      <c r="AL359" s="39">
        <f t="shared" si="3264"/>
        <v>0</v>
      </c>
      <c r="AM359" s="42">
        <v>0</v>
      </c>
      <c r="AN359" s="39">
        <f t="shared" si="3265"/>
        <v>0</v>
      </c>
      <c r="AO359" s="43">
        <v>0</v>
      </c>
      <c r="AP359" s="39">
        <f t="shared" si="3266"/>
        <v>0</v>
      </c>
      <c r="AQ359" s="39"/>
      <c r="AR359" s="39">
        <f t="shared" si="3267"/>
        <v>0</v>
      </c>
      <c r="AS359" s="39"/>
      <c r="AT359" s="39">
        <f t="shared" si="3268"/>
        <v>0</v>
      </c>
      <c r="AU359" s="39"/>
      <c r="AV359" s="39">
        <f t="shared" si="3269"/>
        <v>0</v>
      </c>
      <c r="AW359" s="39">
        <v>1581</v>
      </c>
      <c r="AX359" s="39">
        <f t="shared" si="3270"/>
        <v>26336251.492250003</v>
      </c>
      <c r="AY359" s="39">
        <v>11</v>
      </c>
      <c r="AZ359" s="39">
        <f t="shared" si="3306"/>
        <v>183237.67641666665</v>
      </c>
      <c r="BA359" s="39"/>
      <c r="BB359" s="39">
        <f t="shared" si="3271"/>
        <v>0</v>
      </c>
      <c r="BC359" s="39"/>
      <c r="BD359" s="39">
        <f t="shared" si="3272"/>
        <v>0</v>
      </c>
      <c r="BE359" s="39"/>
      <c r="BF359" s="39">
        <f t="shared" si="3273"/>
        <v>0</v>
      </c>
      <c r="BG359" s="39"/>
      <c r="BH359" s="39">
        <f t="shared" si="3274"/>
        <v>0</v>
      </c>
      <c r="BI359" s="39"/>
      <c r="BJ359" s="39">
        <f t="shared" si="3275"/>
        <v>0</v>
      </c>
      <c r="BK359" s="39">
        <v>0</v>
      </c>
      <c r="BL359" s="39">
        <f t="shared" si="3276"/>
        <v>0</v>
      </c>
      <c r="BM359" s="39"/>
      <c r="BN359" s="39">
        <f t="shared" si="3277"/>
        <v>0</v>
      </c>
      <c r="BO359" s="49"/>
      <c r="BP359" s="39">
        <f t="shared" si="3278"/>
        <v>0</v>
      </c>
      <c r="BQ359" s="39"/>
      <c r="BR359" s="39">
        <f t="shared" si="3279"/>
        <v>0</v>
      </c>
      <c r="BS359" s="39"/>
      <c r="BT359" s="39">
        <f t="shared" si="3280"/>
        <v>0</v>
      </c>
      <c r="BU359" s="39"/>
      <c r="BV359" s="39">
        <f t="shared" si="3281"/>
        <v>0</v>
      </c>
      <c r="BW359" s="39"/>
      <c r="BX359" s="39">
        <f t="shared" si="3282"/>
        <v>0</v>
      </c>
      <c r="BY359" s="39">
        <v>24</v>
      </c>
      <c r="BZ359" s="39">
        <f>(BY359/12*5*$D359*$G359*$H359*$L359*BZ$9)+(BY359/12*4*$E359*$G359*$I359*$L359*BZ$10)+(BY359/12*3*$F359*$G359*$I359*$L359*BZ$10)</f>
        <v>479749.55280000006</v>
      </c>
      <c r="CA359" s="39"/>
      <c r="CB359" s="39">
        <f t="shared" si="3284"/>
        <v>0</v>
      </c>
      <c r="CC359" s="39">
        <v>49</v>
      </c>
      <c r="CD359" s="39">
        <f t="shared" si="3285"/>
        <v>985743.99559999979</v>
      </c>
      <c r="CE359" s="39"/>
      <c r="CF359" s="39">
        <f t="shared" si="3286"/>
        <v>0</v>
      </c>
      <c r="CG359" s="39"/>
      <c r="CH359" s="39">
        <f t="shared" si="3287"/>
        <v>0</v>
      </c>
      <c r="CI359" s="39"/>
      <c r="CJ359" s="39">
        <f t="shared" si="3288"/>
        <v>0</v>
      </c>
      <c r="CK359" s="39"/>
      <c r="CL359" s="39">
        <f t="shared" si="3289"/>
        <v>0</v>
      </c>
      <c r="CM359" s="39"/>
      <c r="CN359" s="39">
        <f t="shared" si="3290"/>
        <v>0</v>
      </c>
      <c r="CO359" s="39"/>
      <c r="CP359" s="39">
        <f t="shared" si="3291"/>
        <v>0</v>
      </c>
      <c r="CQ359" s="44"/>
      <c r="CR359" s="39">
        <f t="shared" si="3292"/>
        <v>0</v>
      </c>
      <c r="CS359" s="39"/>
      <c r="CT359" s="39">
        <f t="shared" si="3293"/>
        <v>0</v>
      </c>
      <c r="CU359" s="39"/>
      <c r="CV359" s="39">
        <f t="shared" si="3294"/>
        <v>0</v>
      </c>
      <c r="CW359" s="39"/>
      <c r="CX359" s="39">
        <f t="shared" si="3295"/>
        <v>0</v>
      </c>
      <c r="CY359" s="39"/>
      <c r="CZ359" s="39">
        <f t="shared" si="3296"/>
        <v>0</v>
      </c>
      <c r="DA359" s="39"/>
      <c r="DB359" s="39">
        <f t="shared" si="3297"/>
        <v>0</v>
      </c>
      <c r="DC359" s="39"/>
      <c r="DD359" s="39">
        <f t="shared" si="3298"/>
        <v>0</v>
      </c>
      <c r="DE359" s="39"/>
      <c r="DF359" s="39">
        <f t="shared" si="3299"/>
        <v>0</v>
      </c>
      <c r="DG359" s="39"/>
      <c r="DH359" s="39">
        <f t="shared" si="3300"/>
        <v>0</v>
      </c>
      <c r="DI359" s="39"/>
      <c r="DJ359" s="39">
        <f t="shared" si="3301"/>
        <v>0</v>
      </c>
      <c r="DK359" s="39"/>
      <c r="DL359" s="39">
        <f t="shared" si="3302"/>
        <v>0</v>
      </c>
      <c r="DM359" s="39"/>
      <c r="DN359" s="39">
        <f t="shared" si="3303"/>
        <v>0</v>
      </c>
      <c r="DO359" s="39"/>
      <c r="DP359" s="39">
        <f t="shared" si="3129"/>
        <v>0</v>
      </c>
      <c r="DQ359" s="39">
        <f t="shared" si="3304"/>
        <v>1665</v>
      </c>
      <c r="DR359" s="39">
        <f t="shared" si="3305"/>
        <v>27984982.717066668</v>
      </c>
    </row>
    <row r="360" spans="1:122" ht="45" customHeight="1" x14ac:dyDescent="0.25">
      <c r="A360" s="46"/>
      <c r="B360" s="47">
        <v>312</v>
      </c>
      <c r="C360" s="33" t="s">
        <v>491</v>
      </c>
      <c r="D360" s="34">
        <f t="shared" si="3130"/>
        <v>19063</v>
      </c>
      <c r="E360" s="35">
        <v>18530</v>
      </c>
      <c r="F360" s="35">
        <v>18715</v>
      </c>
      <c r="G360" s="48">
        <v>1.8</v>
      </c>
      <c r="H360" s="37">
        <v>1</v>
      </c>
      <c r="I360" s="37">
        <v>1</v>
      </c>
      <c r="J360" s="38"/>
      <c r="K360" s="34">
        <v>1.4</v>
      </c>
      <c r="L360" s="34">
        <v>1.68</v>
      </c>
      <c r="M360" s="34">
        <v>2.23</v>
      </c>
      <c r="N360" s="34">
        <v>2.57</v>
      </c>
      <c r="O360" s="39">
        <v>0</v>
      </c>
      <c r="P360" s="39">
        <f t="shared" si="3253"/>
        <v>0</v>
      </c>
      <c r="Q360" s="39">
        <v>0</v>
      </c>
      <c r="R360" s="39">
        <f t="shared" si="3254"/>
        <v>0</v>
      </c>
      <c r="S360" s="39"/>
      <c r="T360" s="39">
        <f t="shared" si="3255"/>
        <v>0</v>
      </c>
      <c r="U360" s="39"/>
      <c r="V360" s="39">
        <f t="shared" si="3256"/>
        <v>0</v>
      </c>
      <c r="W360" s="39"/>
      <c r="X360" s="39">
        <f t="shared" si="3257"/>
        <v>0</v>
      </c>
      <c r="Y360" s="39">
        <v>0</v>
      </c>
      <c r="Z360" s="39">
        <f t="shared" si="3258"/>
        <v>0</v>
      </c>
      <c r="AA360" s="39"/>
      <c r="AB360" s="39">
        <f t="shared" si="3259"/>
        <v>0</v>
      </c>
      <c r="AC360" s="39"/>
      <c r="AD360" s="39">
        <f t="shared" si="3260"/>
        <v>0</v>
      </c>
      <c r="AE360" s="39">
        <v>0</v>
      </c>
      <c r="AF360" s="39">
        <f t="shared" si="3261"/>
        <v>0</v>
      </c>
      <c r="AG360" s="39">
        <v>0</v>
      </c>
      <c r="AH360" s="39">
        <f t="shared" si="3262"/>
        <v>0</v>
      </c>
      <c r="AI360" s="39"/>
      <c r="AJ360" s="39">
        <f t="shared" si="3263"/>
        <v>0</v>
      </c>
      <c r="AK360" s="39"/>
      <c r="AL360" s="39">
        <f t="shared" si="3264"/>
        <v>0</v>
      </c>
      <c r="AM360" s="42">
        <v>0</v>
      </c>
      <c r="AN360" s="39">
        <f t="shared" si="3265"/>
        <v>0</v>
      </c>
      <c r="AO360" s="43">
        <v>0</v>
      </c>
      <c r="AP360" s="39">
        <f t="shared" si="3266"/>
        <v>0</v>
      </c>
      <c r="AQ360" s="39"/>
      <c r="AR360" s="39">
        <f t="shared" si="3267"/>
        <v>0</v>
      </c>
      <c r="AS360" s="39"/>
      <c r="AT360" s="39">
        <f t="shared" si="3268"/>
        <v>0</v>
      </c>
      <c r="AU360" s="39"/>
      <c r="AV360" s="39">
        <f t="shared" si="3269"/>
        <v>0</v>
      </c>
      <c r="AW360" s="39"/>
      <c r="AX360" s="39">
        <f t="shared" si="3270"/>
        <v>0</v>
      </c>
      <c r="AY360" s="39"/>
      <c r="AZ360" s="39">
        <f t="shared" si="3306"/>
        <v>0</v>
      </c>
      <c r="BA360" s="39"/>
      <c r="BB360" s="39">
        <f t="shared" si="3271"/>
        <v>0</v>
      </c>
      <c r="BC360" s="39"/>
      <c r="BD360" s="39">
        <f t="shared" si="3272"/>
        <v>0</v>
      </c>
      <c r="BE360" s="39"/>
      <c r="BF360" s="39">
        <f t="shared" si="3273"/>
        <v>0</v>
      </c>
      <c r="BG360" s="39"/>
      <c r="BH360" s="39">
        <f t="shared" si="3274"/>
        <v>0</v>
      </c>
      <c r="BI360" s="39"/>
      <c r="BJ360" s="39">
        <f t="shared" si="3275"/>
        <v>0</v>
      </c>
      <c r="BK360" s="39">
        <v>0</v>
      </c>
      <c r="BL360" s="39">
        <f t="shared" si="3276"/>
        <v>0</v>
      </c>
      <c r="BM360" s="39"/>
      <c r="BN360" s="39">
        <f t="shared" si="3277"/>
        <v>0</v>
      </c>
      <c r="BO360" s="49"/>
      <c r="BP360" s="39">
        <f t="shared" si="3278"/>
        <v>0</v>
      </c>
      <c r="BQ360" s="39"/>
      <c r="BR360" s="39">
        <f t="shared" si="3279"/>
        <v>0</v>
      </c>
      <c r="BS360" s="39"/>
      <c r="BT360" s="39">
        <f t="shared" si="3280"/>
        <v>0</v>
      </c>
      <c r="BU360" s="39"/>
      <c r="BV360" s="39">
        <f t="shared" si="3281"/>
        <v>0</v>
      </c>
      <c r="BW360" s="39"/>
      <c r="BX360" s="39">
        <f t="shared" si="3282"/>
        <v>0</v>
      </c>
      <c r="BY360" s="39"/>
      <c r="BZ360" s="39">
        <f t="shared" si="3283"/>
        <v>0</v>
      </c>
      <c r="CA360" s="39"/>
      <c r="CB360" s="39">
        <f t="shared" si="3284"/>
        <v>0</v>
      </c>
      <c r="CC360" s="39"/>
      <c r="CD360" s="39">
        <f t="shared" si="3285"/>
        <v>0</v>
      </c>
      <c r="CE360" s="39"/>
      <c r="CF360" s="39">
        <f t="shared" si="3286"/>
        <v>0</v>
      </c>
      <c r="CG360" s="39"/>
      <c r="CH360" s="39">
        <f t="shared" si="3287"/>
        <v>0</v>
      </c>
      <c r="CI360" s="39"/>
      <c r="CJ360" s="39">
        <f t="shared" si="3288"/>
        <v>0</v>
      </c>
      <c r="CK360" s="39"/>
      <c r="CL360" s="39">
        <f t="shared" si="3289"/>
        <v>0</v>
      </c>
      <c r="CM360" s="39"/>
      <c r="CN360" s="39">
        <f t="shared" si="3290"/>
        <v>0</v>
      </c>
      <c r="CO360" s="39"/>
      <c r="CP360" s="39">
        <f t="shared" si="3291"/>
        <v>0</v>
      </c>
      <c r="CQ360" s="44"/>
      <c r="CR360" s="39">
        <f t="shared" si="3292"/>
        <v>0</v>
      </c>
      <c r="CS360" s="39"/>
      <c r="CT360" s="39">
        <f t="shared" si="3293"/>
        <v>0</v>
      </c>
      <c r="CU360" s="39"/>
      <c r="CV360" s="39">
        <f t="shared" si="3294"/>
        <v>0</v>
      </c>
      <c r="CW360" s="39"/>
      <c r="CX360" s="39">
        <f t="shared" si="3295"/>
        <v>0</v>
      </c>
      <c r="CY360" s="39"/>
      <c r="CZ360" s="39">
        <f t="shared" si="3296"/>
        <v>0</v>
      </c>
      <c r="DA360" s="39"/>
      <c r="DB360" s="39">
        <f t="shared" si="3297"/>
        <v>0</v>
      </c>
      <c r="DC360" s="39"/>
      <c r="DD360" s="39">
        <f t="shared" si="3298"/>
        <v>0</v>
      </c>
      <c r="DE360" s="39"/>
      <c r="DF360" s="39">
        <f t="shared" si="3299"/>
        <v>0</v>
      </c>
      <c r="DG360" s="39"/>
      <c r="DH360" s="39">
        <f t="shared" si="3300"/>
        <v>0</v>
      </c>
      <c r="DI360" s="39"/>
      <c r="DJ360" s="39">
        <f t="shared" si="3301"/>
        <v>0</v>
      </c>
      <c r="DK360" s="39"/>
      <c r="DL360" s="39">
        <f t="shared" si="3302"/>
        <v>0</v>
      </c>
      <c r="DM360" s="39"/>
      <c r="DN360" s="39">
        <f t="shared" si="3303"/>
        <v>0</v>
      </c>
      <c r="DO360" s="39"/>
      <c r="DP360" s="39">
        <f t="shared" si="3129"/>
        <v>0</v>
      </c>
      <c r="DQ360" s="39">
        <f t="shared" si="3304"/>
        <v>0</v>
      </c>
      <c r="DR360" s="39">
        <f t="shared" si="3305"/>
        <v>0</v>
      </c>
    </row>
    <row r="361" spans="1:122" ht="60" customHeight="1" x14ac:dyDescent="0.25">
      <c r="A361" s="46"/>
      <c r="B361" s="47">
        <v>313</v>
      </c>
      <c r="C361" s="33" t="s">
        <v>492</v>
      </c>
      <c r="D361" s="34">
        <f t="shared" si="3130"/>
        <v>19063</v>
      </c>
      <c r="E361" s="35">
        <v>18530</v>
      </c>
      <c r="F361" s="35">
        <v>18715</v>
      </c>
      <c r="G361" s="48">
        <v>4.8099999999999996</v>
      </c>
      <c r="H361" s="37">
        <v>1</v>
      </c>
      <c r="I361" s="37">
        <v>1</v>
      </c>
      <c r="J361" s="38"/>
      <c r="K361" s="34">
        <v>1.4</v>
      </c>
      <c r="L361" s="34">
        <v>1.68</v>
      </c>
      <c r="M361" s="34">
        <v>2.23</v>
      </c>
      <c r="N361" s="34">
        <v>2.57</v>
      </c>
      <c r="O361" s="39">
        <v>0</v>
      </c>
      <c r="P361" s="39">
        <f t="shared" si="3253"/>
        <v>0</v>
      </c>
      <c r="Q361" s="39">
        <v>0</v>
      </c>
      <c r="R361" s="39">
        <f t="shared" si="3254"/>
        <v>0</v>
      </c>
      <c r="S361" s="39"/>
      <c r="T361" s="39">
        <f t="shared" si="3255"/>
        <v>0</v>
      </c>
      <c r="U361" s="39"/>
      <c r="V361" s="39">
        <f t="shared" si="3256"/>
        <v>0</v>
      </c>
      <c r="W361" s="39"/>
      <c r="X361" s="39">
        <f t="shared" si="3257"/>
        <v>0</v>
      </c>
      <c r="Y361" s="39">
        <v>0</v>
      </c>
      <c r="Z361" s="39">
        <f t="shared" si="3258"/>
        <v>0</v>
      </c>
      <c r="AA361" s="39"/>
      <c r="AB361" s="39">
        <f t="shared" si="3259"/>
        <v>0</v>
      </c>
      <c r="AC361" s="39"/>
      <c r="AD361" s="39">
        <f t="shared" si="3260"/>
        <v>0</v>
      </c>
      <c r="AE361" s="39">
        <v>0</v>
      </c>
      <c r="AF361" s="39">
        <f t="shared" si="3261"/>
        <v>0</v>
      </c>
      <c r="AG361" s="39">
        <v>0</v>
      </c>
      <c r="AH361" s="39">
        <f t="shared" si="3262"/>
        <v>0</v>
      </c>
      <c r="AI361" s="39"/>
      <c r="AJ361" s="39">
        <f t="shared" si="3263"/>
        <v>0</v>
      </c>
      <c r="AK361" s="39"/>
      <c r="AL361" s="39">
        <f t="shared" si="3264"/>
        <v>0</v>
      </c>
      <c r="AM361" s="42">
        <v>0</v>
      </c>
      <c r="AN361" s="39">
        <f t="shared" si="3265"/>
        <v>0</v>
      </c>
      <c r="AO361" s="43">
        <v>0</v>
      </c>
      <c r="AP361" s="39">
        <f t="shared" si="3266"/>
        <v>0</v>
      </c>
      <c r="AQ361" s="39"/>
      <c r="AR361" s="39">
        <f t="shared" si="3267"/>
        <v>0</v>
      </c>
      <c r="AS361" s="39"/>
      <c r="AT361" s="39">
        <f t="shared" si="3268"/>
        <v>0</v>
      </c>
      <c r="AU361" s="39"/>
      <c r="AV361" s="39">
        <f t="shared" si="3269"/>
        <v>0</v>
      </c>
      <c r="AW361" s="39"/>
      <c r="AX361" s="39">
        <f t="shared" si="3270"/>
        <v>0</v>
      </c>
      <c r="AY361" s="39"/>
      <c r="AZ361" s="39">
        <f t="shared" si="3306"/>
        <v>0</v>
      </c>
      <c r="BA361" s="39"/>
      <c r="BB361" s="39">
        <f t="shared" si="3271"/>
        <v>0</v>
      </c>
      <c r="BC361" s="39"/>
      <c r="BD361" s="39">
        <f t="shared" si="3272"/>
        <v>0</v>
      </c>
      <c r="BE361" s="39"/>
      <c r="BF361" s="39">
        <f t="shared" si="3273"/>
        <v>0</v>
      </c>
      <c r="BG361" s="39"/>
      <c r="BH361" s="39">
        <f t="shared" si="3274"/>
        <v>0</v>
      </c>
      <c r="BI361" s="39"/>
      <c r="BJ361" s="39">
        <f t="shared" si="3275"/>
        <v>0</v>
      </c>
      <c r="BK361" s="39">
        <v>0</v>
      </c>
      <c r="BL361" s="39">
        <f t="shared" si="3276"/>
        <v>0</v>
      </c>
      <c r="BM361" s="39"/>
      <c r="BN361" s="39">
        <f t="shared" si="3277"/>
        <v>0</v>
      </c>
      <c r="BO361" s="49"/>
      <c r="BP361" s="39">
        <f t="shared" si="3278"/>
        <v>0</v>
      </c>
      <c r="BQ361" s="39"/>
      <c r="BR361" s="39">
        <f t="shared" si="3279"/>
        <v>0</v>
      </c>
      <c r="BS361" s="39"/>
      <c r="BT361" s="39">
        <f t="shared" si="3280"/>
        <v>0</v>
      </c>
      <c r="BU361" s="39"/>
      <c r="BV361" s="39">
        <f t="shared" si="3281"/>
        <v>0</v>
      </c>
      <c r="BW361" s="39"/>
      <c r="BX361" s="39">
        <f t="shared" si="3282"/>
        <v>0</v>
      </c>
      <c r="BY361" s="39"/>
      <c r="BZ361" s="39">
        <f t="shared" si="3283"/>
        <v>0</v>
      </c>
      <c r="CA361" s="39"/>
      <c r="CB361" s="39">
        <f t="shared" si="3284"/>
        <v>0</v>
      </c>
      <c r="CC361" s="39"/>
      <c r="CD361" s="39">
        <f t="shared" si="3285"/>
        <v>0</v>
      </c>
      <c r="CE361" s="39"/>
      <c r="CF361" s="39">
        <f t="shared" si="3286"/>
        <v>0</v>
      </c>
      <c r="CG361" s="39"/>
      <c r="CH361" s="39">
        <f t="shared" si="3287"/>
        <v>0</v>
      </c>
      <c r="CI361" s="39"/>
      <c r="CJ361" s="39">
        <f t="shared" si="3288"/>
        <v>0</v>
      </c>
      <c r="CK361" s="39"/>
      <c r="CL361" s="39">
        <f t="shared" si="3289"/>
        <v>0</v>
      </c>
      <c r="CM361" s="39"/>
      <c r="CN361" s="39">
        <f t="shared" si="3290"/>
        <v>0</v>
      </c>
      <c r="CO361" s="39"/>
      <c r="CP361" s="39">
        <f t="shared" si="3291"/>
        <v>0</v>
      </c>
      <c r="CQ361" s="44"/>
      <c r="CR361" s="39">
        <f t="shared" si="3292"/>
        <v>0</v>
      </c>
      <c r="CS361" s="39"/>
      <c r="CT361" s="39">
        <f t="shared" si="3293"/>
        <v>0</v>
      </c>
      <c r="CU361" s="39"/>
      <c r="CV361" s="39">
        <f t="shared" si="3294"/>
        <v>0</v>
      </c>
      <c r="CW361" s="39"/>
      <c r="CX361" s="39">
        <f t="shared" si="3295"/>
        <v>0</v>
      </c>
      <c r="CY361" s="39"/>
      <c r="CZ361" s="39">
        <f t="shared" si="3296"/>
        <v>0</v>
      </c>
      <c r="DA361" s="39"/>
      <c r="DB361" s="39">
        <f t="shared" si="3297"/>
        <v>0</v>
      </c>
      <c r="DC361" s="39"/>
      <c r="DD361" s="39">
        <f t="shared" si="3298"/>
        <v>0</v>
      </c>
      <c r="DE361" s="39"/>
      <c r="DF361" s="39">
        <f t="shared" si="3299"/>
        <v>0</v>
      </c>
      <c r="DG361" s="39"/>
      <c r="DH361" s="39">
        <f t="shared" si="3300"/>
        <v>0</v>
      </c>
      <c r="DI361" s="39"/>
      <c r="DJ361" s="39">
        <f t="shared" si="3301"/>
        <v>0</v>
      </c>
      <c r="DK361" s="39"/>
      <c r="DL361" s="39">
        <f t="shared" si="3302"/>
        <v>0</v>
      </c>
      <c r="DM361" s="39"/>
      <c r="DN361" s="39">
        <f t="shared" si="3303"/>
        <v>0</v>
      </c>
      <c r="DO361" s="39"/>
      <c r="DP361" s="39">
        <f t="shared" si="3129"/>
        <v>0</v>
      </c>
      <c r="DQ361" s="39">
        <f t="shared" si="3304"/>
        <v>0</v>
      </c>
      <c r="DR361" s="39">
        <f t="shared" si="3305"/>
        <v>0</v>
      </c>
    </row>
    <row r="362" spans="1:122" ht="30" customHeight="1" x14ac:dyDescent="0.25">
      <c r="A362" s="46"/>
      <c r="B362" s="47">
        <v>314</v>
      </c>
      <c r="C362" s="33" t="s">
        <v>493</v>
      </c>
      <c r="D362" s="34">
        <f t="shared" si="3130"/>
        <v>19063</v>
      </c>
      <c r="E362" s="35">
        <v>18530</v>
      </c>
      <c r="F362" s="35">
        <v>18715</v>
      </c>
      <c r="G362" s="48">
        <v>2.75</v>
      </c>
      <c r="H362" s="37">
        <v>1</v>
      </c>
      <c r="I362" s="37">
        <v>1</v>
      </c>
      <c r="J362" s="38"/>
      <c r="K362" s="34">
        <v>1.4</v>
      </c>
      <c r="L362" s="34">
        <v>1.68</v>
      </c>
      <c r="M362" s="34">
        <v>2.23</v>
      </c>
      <c r="N362" s="34">
        <v>2.57</v>
      </c>
      <c r="O362" s="39">
        <v>0</v>
      </c>
      <c r="P362" s="39">
        <f t="shared" si="3253"/>
        <v>0</v>
      </c>
      <c r="Q362" s="39">
        <v>0</v>
      </c>
      <c r="R362" s="39">
        <f t="shared" si="3254"/>
        <v>0</v>
      </c>
      <c r="S362" s="39"/>
      <c r="T362" s="39">
        <f t="shared" si="3255"/>
        <v>0</v>
      </c>
      <c r="U362" s="39"/>
      <c r="V362" s="39">
        <f t="shared" si="3256"/>
        <v>0</v>
      </c>
      <c r="W362" s="39"/>
      <c r="X362" s="39">
        <f t="shared" si="3257"/>
        <v>0</v>
      </c>
      <c r="Y362" s="39">
        <v>0</v>
      </c>
      <c r="Z362" s="39">
        <f t="shared" si="3258"/>
        <v>0</v>
      </c>
      <c r="AA362" s="39"/>
      <c r="AB362" s="39">
        <f t="shared" si="3259"/>
        <v>0</v>
      </c>
      <c r="AC362" s="39"/>
      <c r="AD362" s="39">
        <f t="shared" si="3260"/>
        <v>0</v>
      </c>
      <c r="AE362" s="39">
        <v>0</v>
      </c>
      <c r="AF362" s="39">
        <f t="shared" si="3261"/>
        <v>0</v>
      </c>
      <c r="AG362" s="39">
        <v>0</v>
      </c>
      <c r="AH362" s="39">
        <f t="shared" si="3262"/>
        <v>0</v>
      </c>
      <c r="AI362" s="39"/>
      <c r="AJ362" s="39">
        <f t="shared" si="3263"/>
        <v>0</v>
      </c>
      <c r="AK362" s="39"/>
      <c r="AL362" s="39">
        <f t="shared" si="3264"/>
        <v>0</v>
      </c>
      <c r="AM362" s="42">
        <v>0</v>
      </c>
      <c r="AN362" s="39">
        <f t="shared" si="3265"/>
        <v>0</v>
      </c>
      <c r="AO362" s="43">
        <v>0</v>
      </c>
      <c r="AP362" s="39">
        <f t="shared" si="3266"/>
        <v>0</v>
      </c>
      <c r="AQ362" s="39"/>
      <c r="AR362" s="39">
        <f t="shared" si="3267"/>
        <v>0</v>
      </c>
      <c r="AS362" s="39"/>
      <c r="AT362" s="39">
        <f t="shared" si="3268"/>
        <v>0</v>
      </c>
      <c r="AU362" s="39"/>
      <c r="AV362" s="39">
        <f t="shared" si="3269"/>
        <v>0</v>
      </c>
      <c r="AW362" s="39">
        <v>540</v>
      </c>
      <c r="AX362" s="39">
        <f t="shared" si="3270"/>
        <v>35338694.737499997</v>
      </c>
      <c r="AY362" s="39"/>
      <c r="AZ362" s="39">
        <f t="shared" si="3306"/>
        <v>0</v>
      </c>
      <c r="BA362" s="39"/>
      <c r="BB362" s="39">
        <f t="shared" si="3271"/>
        <v>0</v>
      </c>
      <c r="BC362" s="39"/>
      <c r="BD362" s="39">
        <f t="shared" si="3272"/>
        <v>0</v>
      </c>
      <c r="BE362" s="39"/>
      <c r="BF362" s="39">
        <f t="shared" si="3273"/>
        <v>0</v>
      </c>
      <c r="BG362" s="39"/>
      <c r="BH362" s="39">
        <f t="shared" si="3274"/>
        <v>0</v>
      </c>
      <c r="BI362" s="39"/>
      <c r="BJ362" s="39">
        <f t="shared" si="3275"/>
        <v>0</v>
      </c>
      <c r="BK362" s="39">
        <v>0</v>
      </c>
      <c r="BL362" s="39">
        <f t="shared" si="3276"/>
        <v>0</v>
      </c>
      <c r="BM362" s="39"/>
      <c r="BN362" s="39">
        <f t="shared" si="3277"/>
        <v>0</v>
      </c>
      <c r="BO362" s="49"/>
      <c r="BP362" s="39">
        <f t="shared" si="3278"/>
        <v>0</v>
      </c>
      <c r="BQ362" s="39"/>
      <c r="BR362" s="39">
        <f t="shared" si="3279"/>
        <v>0</v>
      </c>
      <c r="BS362" s="39"/>
      <c r="BT362" s="39">
        <f t="shared" si="3280"/>
        <v>0</v>
      </c>
      <c r="BU362" s="39"/>
      <c r="BV362" s="39">
        <f t="shared" si="3281"/>
        <v>0</v>
      </c>
      <c r="BW362" s="39"/>
      <c r="BX362" s="39">
        <f t="shared" si="3282"/>
        <v>0</v>
      </c>
      <c r="BY362" s="39"/>
      <c r="BZ362" s="39">
        <f t="shared" si="3283"/>
        <v>0</v>
      </c>
      <c r="CA362" s="39"/>
      <c r="CB362" s="39">
        <f t="shared" si="3284"/>
        <v>0</v>
      </c>
      <c r="CC362" s="39"/>
      <c r="CD362" s="39">
        <f t="shared" si="3285"/>
        <v>0</v>
      </c>
      <c r="CE362" s="39"/>
      <c r="CF362" s="39">
        <f t="shared" si="3286"/>
        <v>0</v>
      </c>
      <c r="CG362" s="39"/>
      <c r="CH362" s="39">
        <f t="shared" si="3287"/>
        <v>0</v>
      </c>
      <c r="CI362" s="39"/>
      <c r="CJ362" s="39">
        <f t="shared" si="3288"/>
        <v>0</v>
      </c>
      <c r="CK362" s="39"/>
      <c r="CL362" s="39">
        <f t="shared" si="3289"/>
        <v>0</v>
      </c>
      <c r="CM362" s="39"/>
      <c r="CN362" s="39">
        <f t="shared" si="3290"/>
        <v>0</v>
      </c>
      <c r="CO362" s="39"/>
      <c r="CP362" s="39">
        <f t="shared" si="3291"/>
        <v>0</v>
      </c>
      <c r="CQ362" s="44"/>
      <c r="CR362" s="39">
        <f t="shared" si="3292"/>
        <v>0</v>
      </c>
      <c r="CS362" s="39"/>
      <c r="CT362" s="39">
        <f t="shared" si="3293"/>
        <v>0</v>
      </c>
      <c r="CU362" s="39"/>
      <c r="CV362" s="39">
        <f t="shared" si="3294"/>
        <v>0</v>
      </c>
      <c r="CW362" s="39"/>
      <c r="CX362" s="39">
        <f t="shared" si="3295"/>
        <v>0</v>
      </c>
      <c r="CY362" s="39"/>
      <c r="CZ362" s="39">
        <f t="shared" si="3296"/>
        <v>0</v>
      </c>
      <c r="DA362" s="39"/>
      <c r="DB362" s="39">
        <f t="shared" si="3297"/>
        <v>0</v>
      </c>
      <c r="DC362" s="39"/>
      <c r="DD362" s="39">
        <f t="shared" si="3298"/>
        <v>0</v>
      </c>
      <c r="DE362" s="39"/>
      <c r="DF362" s="39">
        <f t="shared" si="3299"/>
        <v>0</v>
      </c>
      <c r="DG362" s="39"/>
      <c r="DH362" s="39">
        <f t="shared" si="3300"/>
        <v>0</v>
      </c>
      <c r="DI362" s="39"/>
      <c r="DJ362" s="39">
        <f t="shared" si="3301"/>
        <v>0</v>
      </c>
      <c r="DK362" s="39"/>
      <c r="DL362" s="39">
        <f t="shared" si="3302"/>
        <v>0</v>
      </c>
      <c r="DM362" s="39"/>
      <c r="DN362" s="39">
        <f t="shared" si="3303"/>
        <v>0</v>
      </c>
      <c r="DO362" s="39"/>
      <c r="DP362" s="39">
        <f t="shared" si="3129"/>
        <v>0</v>
      </c>
      <c r="DQ362" s="39">
        <f t="shared" si="3304"/>
        <v>540</v>
      </c>
      <c r="DR362" s="39">
        <f t="shared" si="3305"/>
        <v>35338694.737499997</v>
      </c>
    </row>
    <row r="363" spans="1:122" ht="45" customHeight="1" x14ac:dyDescent="0.25">
      <c r="A363" s="46"/>
      <c r="B363" s="47">
        <v>315</v>
      </c>
      <c r="C363" s="33" t="s">
        <v>494</v>
      </c>
      <c r="D363" s="34">
        <f t="shared" si="3130"/>
        <v>19063</v>
      </c>
      <c r="E363" s="35">
        <v>18530</v>
      </c>
      <c r="F363" s="35">
        <v>18715</v>
      </c>
      <c r="G363" s="48">
        <v>2.35</v>
      </c>
      <c r="H363" s="37">
        <v>1</v>
      </c>
      <c r="I363" s="37">
        <v>1</v>
      </c>
      <c r="J363" s="38"/>
      <c r="K363" s="34">
        <v>1.4</v>
      </c>
      <c r="L363" s="34">
        <v>1.68</v>
      </c>
      <c r="M363" s="34">
        <v>2.23</v>
      </c>
      <c r="N363" s="34">
        <v>2.57</v>
      </c>
      <c r="O363" s="39">
        <v>0</v>
      </c>
      <c r="P363" s="39">
        <f t="shared" si="3253"/>
        <v>0</v>
      </c>
      <c r="Q363" s="39">
        <v>0</v>
      </c>
      <c r="R363" s="39">
        <f t="shared" si="3254"/>
        <v>0</v>
      </c>
      <c r="S363" s="39"/>
      <c r="T363" s="39">
        <f t="shared" si="3255"/>
        <v>0</v>
      </c>
      <c r="U363" s="39"/>
      <c r="V363" s="39">
        <f t="shared" si="3256"/>
        <v>0</v>
      </c>
      <c r="W363" s="39"/>
      <c r="X363" s="39">
        <f t="shared" si="3257"/>
        <v>0</v>
      </c>
      <c r="Y363" s="39">
        <v>0</v>
      </c>
      <c r="Z363" s="39">
        <f t="shared" si="3258"/>
        <v>0</v>
      </c>
      <c r="AA363" s="39"/>
      <c r="AB363" s="39">
        <f t="shared" si="3259"/>
        <v>0</v>
      </c>
      <c r="AC363" s="39"/>
      <c r="AD363" s="39">
        <f t="shared" si="3260"/>
        <v>0</v>
      </c>
      <c r="AE363" s="39">
        <v>0</v>
      </c>
      <c r="AF363" s="39">
        <f t="shared" si="3261"/>
        <v>0</v>
      </c>
      <c r="AG363" s="39">
        <v>0</v>
      </c>
      <c r="AH363" s="39">
        <f t="shared" si="3262"/>
        <v>0</v>
      </c>
      <c r="AI363" s="39"/>
      <c r="AJ363" s="39">
        <f t="shared" si="3263"/>
        <v>0</v>
      </c>
      <c r="AK363" s="39"/>
      <c r="AL363" s="39">
        <f t="shared" si="3264"/>
        <v>0</v>
      </c>
      <c r="AM363" s="42">
        <v>0</v>
      </c>
      <c r="AN363" s="39">
        <f t="shared" si="3265"/>
        <v>0</v>
      </c>
      <c r="AO363" s="43">
        <v>0</v>
      </c>
      <c r="AP363" s="39">
        <f t="shared" si="3266"/>
        <v>0</v>
      </c>
      <c r="AQ363" s="39"/>
      <c r="AR363" s="39">
        <f t="shared" si="3267"/>
        <v>0</v>
      </c>
      <c r="AS363" s="39"/>
      <c r="AT363" s="39">
        <f t="shared" si="3268"/>
        <v>0</v>
      </c>
      <c r="AU363" s="39"/>
      <c r="AV363" s="39">
        <f t="shared" si="3269"/>
        <v>0</v>
      </c>
      <c r="AW363" s="39"/>
      <c r="AX363" s="39">
        <f t="shared" si="3270"/>
        <v>0</v>
      </c>
      <c r="AY363" s="39"/>
      <c r="AZ363" s="39">
        <f t="shared" si="3306"/>
        <v>0</v>
      </c>
      <c r="BA363" s="39"/>
      <c r="BB363" s="39">
        <f t="shared" si="3271"/>
        <v>0</v>
      </c>
      <c r="BC363" s="39"/>
      <c r="BD363" s="39">
        <f t="shared" si="3272"/>
        <v>0</v>
      </c>
      <c r="BE363" s="39"/>
      <c r="BF363" s="39">
        <f t="shared" si="3273"/>
        <v>0</v>
      </c>
      <c r="BG363" s="39"/>
      <c r="BH363" s="39">
        <f t="shared" si="3274"/>
        <v>0</v>
      </c>
      <c r="BI363" s="39"/>
      <c r="BJ363" s="39">
        <f t="shared" si="3275"/>
        <v>0</v>
      </c>
      <c r="BK363" s="39">
        <v>0</v>
      </c>
      <c r="BL363" s="39">
        <f t="shared" si="3276"/>
        <v>0</v>
      </c>
      <c r="BM363" s="39"/>
      <c r="BN363" s="39">
        <f t="shared" si="3277"/>
        <v>0</v>
      </c>
      <c r="BO363" s="49"/>
      <c r="BP363" s="39">
        <f t="shared" si="3278"/>
        <v>0</v>
      </c>
      <c r="BQ363" s="39"/>
      <c r="BR363" s="39">
        <f t="shared" si="3279"/>
        <v>0</v>
      </c>
      <c r="BS363" s="39"/>
      <c r="BT363" s="39">
        <f t="shared" si="3280"/>
        <v>0</v>
      </c>
      <c r="BU363" s="39"/>
      <c r="BV363" s="39">
        <f t="shared" si="3281"/>
        <v>0</v>
      </c>
      <c r="BW363" s="39"/>
      <c r="BX363" s="39">
        <f t="shared" si="3282"/>
        <v>0</v>
      </c>
      <c r="BY363" s="39"/>
      <c r="BZ363" s="39">
        <f t="shared" si="3283"/>
        <v>0</v>
      </c>
      <c r="CA363" s="39"/>
      <c r="CB363" s="39">
        <f t="shared" si="3284"/>
        <v>0</v>
      </c>
      <c r="CC363" s="39"/>
      <c r="CD363" s="39">
        <f t="shared" si="3285"/>
        <v>0</v>
      </c>
      <c r="CE363" s="39"/>
      <c r="CF363" s="39">
        <f t="shared" si="3286"/>
        <v>0</v>
      </c>
      <c r="CG363" s="39"/>
      <c r="CH363" s="39">
        <f t="shared" si="3287"/>
        <v>0</v>
      </c>
      <c r="CI363" s="39"/>
      <c r="CJ363" s="39">
        <f t="shared" si="3288"/>
        <v>0</v>
      </c>
      <c r="CK363" s="39"/>
      <c r="CL363" s="39">
        <f t="shared" si="3289"/>
        <v>0</v>
      </c>
      <c r="CM363" s="39"/>
      <c r="CN363" s="39">
        <f t="shared" si="3290"/>
        <v>0</v>
      </c>
      <c r="CO363" s="39"/>
      <c r="CP363" s="39">
        <f t="shared" si="3291"/>
        <v>0</v>
      </c>
      <c r="CQ363" s="44"/>
      <c r="CR363" s="39">
        <f t="shared" si="3292"/>
        <v>0</v>
      </c>
      <c r="CS363" s="39"/>
      <c r="CT363" s="39">
        <f t="shared" si="3293"/>
        <v>0</v>
      </c>
      <c r="CU363" s="39"/>
      <c r="CV363" s="39">
        <f t="shared" si="3294"/>
        <v>0</v>
      </c>
      <c r="CW363" s="39"/>
      <c r="CX363" s="39">
        <f t="shared" si="3295"/>
        <v>0</v>
      </c>
      <c r="CY363" s="39"/>
      <c r="CZ363" s="39">
        <f t="shared" si="3296"/>
        <v>0</v>
      </c>
      <c r="DA363" s="39"/>
      <c r="DB363" s="39">
        <f t="shared" si="3297"/>
        <v>0</v>
      </c>
      <c r="DC363" s="39"/>
      <c r="DD363" s="39">
        <f t="shared" si="3298"/>
        <v>0</v>
      </c>
      <c r="DE363" s="39"/>
      <c r="DF363" s="39">
        <f t="shared" si="3299"/>
        <v>0</v>
      </c>
      <c r="DG363" s="39"/>
      <c r="DH363" s="39">
        <f t="shared" si="3300"/>
        <v>0</v>
      </c>
      <c r="DI363" s="39"/>
      <c r="DJ363" s="39">
        <f t="shared" si="3301"/>
        <v>0</v>
      </c>
      <c r="DK363" s="39"/>
      <c r="DL363" s="39">
        <f t="shared" si="3302"/>
        <v>0</v>
      </c>
      <c r="DM363" s="39"/>
      <c r="DN363" s="39">
        <f t="shared" si="3303"/>
        <v>0</v>
      </c>
      <c r="DO363" s="39"/>
      <c r="DP363" s="39">
        <f t="shared" si="3129"/>
        <v>0</v>
      </c>
      <c r="DQ363" s="39">
        <f t="shared" si="3304"/>
        <v>0</v>
      </c>
      <c r="DR363" s="39">
        <f t="shared" si="3305"/>
        <v>0</v>
      </c>
    </row>
    <row r="364" spans="1:122" s="84" customFormat="1" ht="21.75" customHeight="1" x14ac:dyDescent="0.2">
      <c r="A364" s="106" t="s">
        <v>499</v>
      </c>
      <c r="B364" s="107"/>
      <c r="C364" s="70" t="s">
        <v>495</v>
      </c>
      <c r="D364" s="70"/>
      <c r="E364" s="70"/>
      <c r="F364" s="70"/>
      <c r="G364" s="71"/>
      <c r="H364" s="71"/>
      <c r="I364" s="71"/>
      <c r="J364" s="71"/>
      <c r="K364" s="71"/>
      <c r="L364" s="71"/>
      <c r="M364" s="71"/>
      <c r="N364" s="71"/>
      <c r="O364" s="72">
        <f t="shared" ref="O364:BZ364" si="3307">O12+O14+O28+O31+O37+O43+O47+O49+O53+O64+O72+O77+O90+O98+O102+O119+O132+O140+O144+O180+O191+O200+O205+O212+O217+O230+O232+O247+O253+O267+O283+O303+O322+O330+O336+O354+O346</f>
        <v>16508</v>
      </c>
      <c r="P364" s="72">
        <f t="shared" si="3307"/>
        <v>640731819.97781265</v>
      </c>
      <c r="Q364" s="72">
        <f t="shared" si="3307"/>
        <v>15759</v>
      </c>
      <c r="R364" s="72">
        <f t="shared" si="3307"/>
        <v>745591329.48480833</v>
      </c>
      <c r="S364" s="72">
        <f t="shared" si="3307"/>
        <v>6237</v>
      </c>
      <c r="T364" s="72">
        <f t="shared" si="3307"/>
        <v>225065922.16435832</v>
      </c>
      <c r="U364" s="72">
        <f t="shared" si="3307"/>
        <v>1330</v>
      </c>
      <c r="V364" s="72">
        <f t="shared" si="3307"/>
        <v>49285050.692558333</v>
      </c>
      <c r="W364" s="72">
        <f t="shared" si="3307"/>
        <v>5487</v>
      </c>
      <c r="X364" s="72">
        <f t="shared" si="3307"/>
        <v>395796060.28209907</v>
      </c>
      <c r="Y364" s="72">
        <f t="shared" si="3307"/>
        <v>3509</v>
      </c>
      <c r="Z364" s="72">
        <f t="shared" si="3307"/>
        <v>127096858.07344167</v>
      </c>
      <c r="AA364" s="72">
        <f t="shared" si="3307"/>
        <v>2161</v>
      </c>
      <c r="AB364" s="72">
        <f t="shared" si="3307"/>
        <v>80841848.351541668</v>
      </c>
      <c r="AC364" s="72">
        <f t="shared" si="3307"/>
        <v>180</v>
      </c>
      <c r="AD364" s="72">
        <f t="shared" si="3307"/>
        <v>22073258.439604163</v>
      </c>
      <c r="AE364" s="72">
        <f t="shared" si="3307"/>
        <v>7165</v>
      </c>
      <c r="AF364" s="72">
        <f t="shared" si="3307"/>
        <v>359766187.80666655</v>
      </c>
      <c r="AG364" s="72">
        <f t="shared" si="3307"/>
        <v>10740</v>
      </c>
      <c r="AH364" s="72">
        <f t="shared" si="3307"/>
        <v>329347726.41475832</v>
      </c>
      <c r="AI364" s="72">
        <f t="shared" si="3307"/>
        <v>410</v>
      </c>
      <c r="AJ364" s="72">
        <f t="shared" si="3307"/>
        <v>10866412.507512914</v>
      </c>
      <c r="AK364" s="72">
        <f t="shared" si="3307"/>
        <v>250</v>
      </c>
      <c r="AL364" s="72">
        <f t="shared" si="3307"/>
        <v>7575329.6408416675</v>
      </c>
      <c r="AM364" s="72">
        <f t="shared" si="3307"/>
        <v>4650</v>
      </c>
      <c r="AN364" s="72">
        <f t="shared" si="3307"/>
        <v>94784352.73112458</v>
      </c>
      <c r="AO364" s="72">
        <f t="shared" si="3307"/>
        <v>11840</v>
      </c>
      <c r="AP364" s="72">
        <f t="shared" si="3307"/>
        <v>405932929.47072321</v>
      </c>
      <c r="AQ364" s="72">
        <f t="shared" si="3307"/>
        <v>1640</v>
      </c>
      <c r="AR364" s="72">
        <f t="shared" si="3307"/>
        <v>43899851.099579997</v>
      </c>
      <c r="AS364" s="72">
        <f t="shared" si="3307"/>
        <v>14867</v>
      </c>
      <c r="AT364" s="72">
        <f t="shared" si="3307"/>
        <v>643256010.4190222</v>
      </c>
      <c r="AU364" s="72">
        <f t="shared" si="3307"/>
        <v>2065</v>
      </c>
      <c r="AV364" s="72">
        <f t="shared" si="3307"/>
        <v>153281719.85626498</v>
      </c>
      <c r="AW364" s="72">
        <f t="shared" si="3307"/>
        <v>2260</v>
      </c>
      <c r="AX364" s="72">
        <f t="shared" si="3307"/>
        <v>69278119.94600001</v>
      </c>
      <c r="AY364" s="72">
        <f t="shared" si="3307"/>
        <v>1216</v>
      </c>
      <c r="AZ364" s="72">
        <f t="shared" si="3307"/>
        <v>59973453.520166658</v>
      </c>
      <c r="BA364" s="72">
        <f t="shared" si="3307"/>
        <v>1341</v>
      </c>
      <c r="BB364" s="72">
        <f t="shared" si="3307"/>
        <v>44508047.994157992</v>
      </c>
      <c r="BC364" s="72">
        <f t="shared" si="3307"/>
        <v>3160</v>
      </c>
      <c r="BD364" s="72">
        <f t="shared" si="3307"/>
        <v>82164605.313350007</v>
      </c>
      <c r="BE364" s="72">
        <f t="shared" si="3307"/>
        <v>1660</v>
      </c>
      <c r="BF364" s="72">
        <f t="shared" si="3307"/>
        <v>43042812.455766663</v>
      </c>
      <c r="BG364" s="72">
        <f t="shared" si="3307"/>
        <v>2120</v>
      </c>
      <c r="BH364" s="72">
        <f t="shared" si="3307"/>
        <v>54499143.639902495</v>
      </c>
      <c r="BI364" s="72">
        <f t="shared" si="3307"/>
        <v>8660</v>
      </c>
      <c r="BJ364" s="72">
        <f t="shared" si="3307"/>
        <v>181297070.43791002</v>
      </c>
      <c r="BK364" s="72">
        <f t="shared" si="3307"/>
        <v>14972</v>
      </c>
      <c r="BL364" s="72">
        <f t="shared" si="3307"/>
        <v>351521192.66237748</v>
      </c>
      <c r="BM364" s="72">
        <f t="shared" si="3307"/>
        <v>10080</v>
      </c>
      <c r="BN364" s="72">
        <f t="shared" si="3307"/>
        <v>260852816.14975336</v>
      </c>
      <c r="BO364" s="72">
        <f t="shared" si="3307"/>
        <v>4845</v>
      </c>
      <c r="BP364" s="72">
        <f t="shared" si="3307"/>
        <v>142519519.803633</v>
      </c>
      <c r="BQ364" s="72">
        <f t="shared" si="3307"/>
        <v>2978</v>
      </c>
      <c r="BR364" s="72">
        <f t="shared" si="3307"/>
        <v>129816820.91341598</v>
      </c>
      <c r="BS364" s="72">
        <f t="shared" si="3307"/>
        <v>2960</v>
      </c>
      <c r="BT364" s="72">
        <f t="shared" si="3307"/>
        <v>65683493.012316674</v>
      </c>
      <c r="BU364" s="72">
        <f t="shared" si="3307"/>
        <v>540</v>
      </c>
      <c r="BV364" s="72">
        <f t="shared" si="3307"/>
        <v>10150264.109367082</v>
      </c>
      <c r="BW364" s="72">
        <f t="shared" si="3307"/>
        <v>85</v>
      </c>
      <c r="BX364" s="72">
        <f t="shared" si="3307"/>
        <v>2508583.7308</v>
      </c>
      <c r="BY364" s="72">
        <f t="shared" si="3307"/>
        <v>24</v>
      </c>
      <c r="BZ364" s="72">
        <f t="shared" si="3307"/>
        <v>479749.55280000006</v>
      </c>
      <c r="CA364" s="72">
        <f t="shared" ref="CA364:DR364" si="3308">CA12+CA14+CA28+CA31+CA37+CA43+CA47+CA49+CA53+CA64+CA72+CA77+CA90+CA98+CA102+CA119+CA132+CA140+CA144+CA180+CA191+CA200+CA205+CA212+CA217+CA230+CA232+CA247+CA253+CA267+CA283+CA303+CA322+CA330+CA336+CA354+CA346</f>
        <v>1742</v>
      </c>
      <c r="CB364" s="72">
        <f t="shared" si="3308"/>
        <v>46289715.018283337</v>
      </c>
      <c r="CC364" s="72">
        <f t="shared" si="3308"/>
        <v>1340</v>
      </c>
      <c r="CD364" s="72">
        <f t="shared" si="3308"/>
        <v>42314989.127180003</v>
      </c>
      <c r="CE364" s="72">
        <f t="shared" si="3308"/>
        <v>435</v>
      </c>
      <c r="CF364" s="72">
        <f t="shared" si="3308"/>
        <v>11764361.925539996</v>
      </c>
      <c r="CG364" s="72">
        <f t="shared" si="3308"/>
        <v>960</v>
      </c>
      <c r="CH364" s="72">
        <f t="shared" si="3308"/>
        <v>16144395.761946665</v>
      </c>
      <c r="CI364" s="72">
        <f t="shared" si="3308"/>
        <v>2759</v>
      </c>
      <c r="CJ364" s="72">
        <f t="shared" si="3308"/>
        <v>52897274.669050008</v>
      </c>
      <c r="CK364" s="72">
        <f t="shared" si="3308"/>
        <v>3280</v>
      </c>
      <c r="CL364" s="72">
        <f t="shared" si="3308"/>
        <v>74022964.600055605</v>
      </c>
      <c r="CM364" s="72">
        <f t="shared" si="3308"/>
        <v>9016</v>
      </c>
      <c r="CN364" s="72">
        <f t="shared" si="3308"/>
        <v>254513761.68247926</v>
      </c>
      <c r="CO364" s="72">
        <f t="shared" si="3308"/>
        <v>5100</v>
      </c>
      <c r="CP364" s="72">
        <f t="shared" si="3308"/>
        <v>164709346.24162057</v>
      </c>
      <c r="CQ364" s="72">
        <f t="shared" si="3308"/>
        <v>2345</v>
      </c>
      <c r="CR364" s="72">
        <f t="shared" si="3308"/>
        <v>58643274.805692486</v>
      </c>
      <c r="CS364" s="72">
        <f t="shared" si="3308"/>
        <v>3130</v>
      </c>
      <c r="CT364" s="72">
        <f t="shared" si="3308"/>
        <v>99653631.397530004</v>
      </c>
      <c r="CU364" s="72">
        <f t="shared" si="3308"/>
        <v>2736</v>
      </c>
      <c r="CV364" s="72">
        <f t="shared" si="3308"/>
        <v>70255840.362148002</v>
      </c>
      <c r="CW364" s="72">
        <f t="shared" si="3308"/>
        <v>3909</v>
      </c>
      <c r="CX364" s="72">
        <f t="shared" si="3308"/>
        <v>116008398.7180566</v>
      </c>
      <c r="CY364" s="72">
        <f t="shared" si="3308"/>
        <v>3140</v>
      </c>
      <c r="CZ364" s="72">
        <f t="shared" si="3308"/>
        <v>101556448.31228121</v>
      </c>
      <c r="DA364" s="72">
        <f t="shared" si="3308"/>
        <v>5240</v>
      </c>
      <c r="DB364" s="72">
        <f t="shared" si="3308"/>
        <v>166200310.87937963</v>
      </c>
      <c r="DC364" s="72">
        <f t="shared" si="3308"/>
        <v>5380</v>
      </c>
      <c r="DD364" s="72">
        <f t="shared" si="3308"/>
        <v>141560186.22654998</v>
      </c>
      <c r="DE364" s="72">
        <f t="shared" si="3308"/>
        <v>2318</v>
      </c>
      <c r="DF364" s="72">
        <f t="shared" si="3308"/>
        <v>64084136.828059822</v>
      </c>
      <c r="DG364" s="72">
        <f t="shared" si="3308"/>
        <v>390</v>
      </c>
      <c r="DH364" s="72">
        <f t="shared" si="3308"/>
        <v>13285622.976219997</v>
      </c>
      <c r="DI364" s="72">
        <f t="shared" si="3308"/>
        <v>2931</v>
      </c>
      <c r="DJ364" s="72">
        <f t="shared" si="3308"/>
        <v>93738979.550328001</v>
      </c>
      <c r="DK364" s="72">
        <f t="shared" si="3308"/>
        <v>705</v>
      </c>
      <c r="DL364" s="72">
        <f t="shared" si="3308"/>
        <v>30422253.217352502</v>
      </c>
      <c r="DM364" s="72">
        <f t="shared" si="3308"/>
        <v>1871</v>
      </c>
      <c r="DN364" s="72">
        <f t="shared" si="3308"/>
        <v>83756234.490448341</v>
      </c>
      <c r="DO364" s="72">
        <f t="shared" si="3308"/>
        <v>0</v>
      </c>
      <c r="DP364" s="72">
        <f t="shared" si="3308"/>
        <v>0</v>
      </c>
      <c r="DQ364" s="72">
        <f t="shared" si="3308"/>
        <v>220426</v>
      </c>
      <c r="DR364" s="73">
        <f t="shared" si="3308"/>
        <v>7535310487.4446373</v>
      </c>
    </row>
    <row r="365" spans="1:122" x14ac:dyDescent="0.25">
      <c r="DR365" s="85"/>
    </row>
  </sheetData>
  <autoFilter ref="A12:DR364"/>
  <mergeCells count="177">
    <mergeCell ref="M7:M8"/>
    <mergeCell ref="N7:N8"/>
    <mergeCell ref="A5:A8"/>
    <mergeCell ref="B5:B8"/>
    <mergeCell ref="C5:C8"/>
    <mergeCell ref="D5:D8"/>
    <mergeCell ref="E5:E8"/>
    <mergeCell ref="F5:F8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DI5:DJ5"/>
    <mergeCell ref="DK5:DL5"/>
    <mergeCell ref="DM5:DN5"/>
    <mergeCell ref="DO5:DP5"/>
    <mergeCell ref="DQ5:DR5"/>
    <mergeCell ref="K6:N6"/>
    <mergeCell ref="O6:P6"/>
    <mergeCell ref="Q6:R6"/>
    <mergeCell ref="S6:T6"/>
    <mergeCell ref="U6:V6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CU5:CV5"/>
    <mergeCell ref="BY5:BZ5"/>
    <mergeCell ref="CA5:CB5"/>
    <mergeCell ref="AI6:AJ6"/>
    <mergeCell ref="AK6:AL6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BG6:BH6"/>
    <mergeCell ref="BI6:BJ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DC6:DD6"/>
    <mergeCell ref="DE6:DF6"/>
    <mergeCell ref="DG6:DH6"/>
    <mergeCell ref="DI6:DJ6"/>
    <mergeCell ref="DK6:DL6"/>
    <mergeCell ref="DM6:DN6"/>
    <mergeCell ref="CQ6:CR6"/>
    <mergeCell ref="CS6:CT6"/>
    <mergeCell ref="CU6:CV6"/>
    <mergeCell ref="CW6:CX6"/>
    <mergeCell ref="CY6:CZ6"/>
    <mergeCell ref="DA6:DB6"/>
    <mergeCell ref="AM7:AN7"/>
    <mergeCell ref="AO7:AP7"/>
    <mergeCell ref="AQ7:AR7"/>
    <mergeCell ref="AS7:AT7"/>
    <mergeCell ref="AU7:AV7"/>
    <mergeCell ref="AW7:AX7"/>
    <mergeCell ref="AA7:AB7"/>
    <mergeCell ref="AC7:AD7"/>
    <mergeCell ref="AE7:AF7"/>
    <mergeCell ref="AG7:AH7"/>
    <mergeCell ref="AI7:AJ7"/>
    <mergeCell ref="AK7:AL7"/>
    <mergeCell ref="BM7:BN7"/>
    <mergeCell ref="BO7:BP7"/>
    <mergeCell ref="BQ7:BR7"/>
    <mergeCell ref="BS7:BT7"/>
    <mergeCell ref="BU7:BV7"/>
    <mergeCell ref="AY7:AZ7"/>
    <mergeCell ref="BA7:BB7"/>
    <mergeCell ref="BC7:BD7"/>
    <mergeCell ref="BE7:BF7"/>
    <mergeCell ref="BG7:BH7"/>
    <mergeCell ref="BI7:BJ7"/>
    <mergeCell ref="DG7:DH7"/>
    <mergeCell ref="DI7:DJ7"/>
    <mergeCell ref="DK7:DL7"/>
    <mergeCell ref="DM7:DN7"/>
    <mergeCell ref="A364:B364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CS7:CT7"/>
    <mergeCell ref="BW7:BX7"/>
    <mergeCell ref="BY7:BZ7"/>
    <mergeCell ref="CA7:CB7"/>
    <mergeCell ref="CC7:CD7"/>
    <mergeCell ref="CE7:CF7"/>
    <mergeCell ref="CG7:CH7"/>
    <mergeCell ref="BK7:BL7"/>
    <mergeCell ref="AA1:AB1"/>
    <mergeCell ref="AA3:AB3"/>
    <mergeCell ref="O7:P7"/>
    <mergeCell ref="Q7:R7"/>
    <mergeCell ref="S7:T7"/>
    <mergeCell ref="U7:V7"/>
    <mergeCell ref="W7:X7"/>
    <mergeCell ref="Y7:Z7"/>
    <mergeCell ref="G5:G8"/>
    <mergeCell ref="H5:H8"/>
    <mergeCell ref="I5:I8"/>
    <mergeCell ref="J5:J8"/>
    <mergeCell ref="K5:N5"/>
    <mergeCell ref="O5:P5"/>
    <mergeCell ref="K7:K8"/>
    <mergeCell ref="L7:L8"/>
  </mergeCells>
  <pageMargins left="0" right="0" top="0" bottom="0" header="0.11811023622047245" footer="0.11811023622047245"/>
  <pageSetup paperSize="9" scale="65" orientation="landscape" r:id="rId1"/>
  <headerFooter differentFirst="1">
    <oddHeader>&amp;C&amp;P&amp;R&amp;F&amp;A]</oddHeader>
  </headerFooter>
  <colBreaks count="2" manualBreakCount="2">
    <brk id="28" max="1048575" man="1"/>
    <brk id="8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2017-11-29T08:05:22Z</cp:lastPrinted>
  <dcterms:created xsi:type="dcterms:W3CDTF">2017-11-29T08:00:58Z</dcterms:created>
  <dcterms:modified xsi:type="dcterms:W3CDTF">2018-06-07T07:46:43Z</dcterms:modified>
</cp:coreProperties>
</file>